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RODRIGO GDM\FODERE 2024\4to trimestre 2024\"/>
    </mc:Choice>
  </mc:AlternateContent>
  <bookViews>
    <workbookView xWindow="0" yWindow="0" windowWidth="23040" windowHeight="8496" firstSheet="1" activeTab="3"/>
  </bookViews>
  <sheets>
    <sheet name="Planilla 1- CAIF" sheetId="2" r:id="rId1"/>
    <sheet name="Cargos Ocupados" sheetId="9" r:id="rId2"/>
    <sheet name="Gasto de Personal" sheetId="10" r:id="rId3"/>
    <sheet name="Planilla 4-Recursos Propios" sheetId="5" r:id="rId4"/>
    <sheet name="Planilla 5" sheetId="12" r:id="rId5"/>
    <sheet name="Planilla 6" sheetId="13" r:id="rId6"/>
    <sheet name="Anexo de Transferencias" sheetId="14" r:id="rId7"/>
  </sheets>
  <externalReferences>
    <externalReference r:id="rId8"/>
    <externalReference r:id="rId9"/>
    <externalReference r:id="rId10"/>
    <externalReference r:id="rId11"/>
  </externalReferences>
  <definedNames>
    <definedName name="\a" localSheetId="6">#REF!</definedName>
    <definedName name="\a" localSheetId="4">#REF!</definedName>
    <definedName name="\a" localSheetId="5">#REF!</definedName>
    <definedName name="\a">#REF!</definedName>
    <definedName name="\b" localSheetId="6">#REF!</definedName>
    <definedName name="\b" localSheetId="5">#REF!</definedName>
    <definedName name="\b">#REF!</definedName>
    <definedName name="\c" localSheetId="6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u" localSheetId="5">#REF!</definedName>
    <definedName name="\u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6">#REF!</definedName>
    <definedName name="_F" localSheetId="5">#REF!</definedName>
    <definedName name="_F">#REF!</definedName>
    <definedName name="_Fill" localSheetId="6" hidden="1">#REF!</definedName>
    <definedName name="_Fill" localSheetId="5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0</definedName>
    <definedName name="_Parse_In" localSheetId="5" hidden="1">#REF!</definedName>
    <definedName name="_Parse_In" hidden="1">#REF!</definedName>
    <definedName name="_Parse_Out" localSheetId="5" hidden="1">#REF!</definedName>
    <definedName name="_Parse_Out" hidden="1">#REF!</definedName>
    <definedName name="_R" localSheetId="5">#REF!</definedName>
    <definedName name="_R">#REF!</definedName>
    <definedName name="_RML179" localSheetId="5">#REF!</definedName>
    <definedName name="_RML179">#REF!</definedName>
    <definedName name="_RML59" localSheetId="5">#REF!</definedName>
    <definedName name="_RML59">#REF!</definedName>
    <definedName name="_RML89" localSheetId="5">#REF!</definedName>
    <definedName name="_RML89">#REF!</definedName>
    <definedName name="_Sort" localSheetId="5" hidden="1">#REF!</definedName>
    <definedName name="_Sort" hidden="1">#REF!</definedName>
    <definedName name="_TE30" localSheetId="5">#REF!</definedName>
    <definedName name="_TE30">#REF!</definedName>
    <definedName name="_TE59" localSheetId="5">#REF!</definedName>
    <definedName name="_TE59">#REF!</definedName>
    <definedName name="_TE60" localSheetId="5">#REF!</definedName>
    <definedName name="_TE60">#REF!</definedName>
    <definedName name="A" localSheetId="5">#REF!</definedName>
    <definedName name="A">#REF!</definedName>
    <definedName name="A_impresión_IM" localSheetId="5">#REF!</definedName>
    <definedName name="A_impresión_IM">#REF!</definedName>
    <definedName name="ACwvu.PLA1." localSheetId="5" hidden="1">'[1]COP FED'!#REF!</definedName>
    <definedName name="ACwvu.PLA1." hidden="1">'[1]COP FED'!#REF!</definedName>
    <definedName name="ACwvu.PLA2." hidden="1">'[1]COP FED'!$A$1:$N$49</definedName>
    <definedName name="_xlnm.Extract" localSheetId="6">#REF!</definedName>
    <definedName name="_xlnm.Extract" localSheetId="5">#REF!</definedName>
    <definedName name="_xlnm.Extract">#REF!</definedName>
    <definedName name="_xlnm.Print_Area" localSheetId="6">'Anexo de Transferencias'!$A$2:$H$137</definedName>
    <definedName name="_xlnm.Print_Area" localSheetId="1">'Cargos Ocupados'!$A$1:$E$28</definedName>
    <definedName name="_xlnm.Print_Area" localSheetId="2">'Gasto de Personal'!$A$1:$E$27</definedName>
    <definedName name="_xlnm.Print_Area" localSheetId="0">'Planilla 1- CAIF'!$A$1:$F$67</definedName>
    <definedName name="_xlnm.Print_Area" localSheetId="5">'Planilla 6'!$B$1:$L$85</definedName>
    <definedName name="_xlnm.Print_Area">'[1]Fto. a partir del impuesto'!$D$7:$D$50</definedName>
    <definedName name="B" localSheetId="6">#REF!</definedName>
    <definedName name="B" localSheetId="4">#REF!</definedName>
    <definedName name="B" localSheetId="5">#REF!</definedName>
    <definedName name="B">#REF!</definedName>
    <definedName name="Base_datos_IM" localSheetId="6">#REF!</definedName>
    <definedName name="Base_datos_IM" localSheetId="4">#REF!</definedName>
    <definedName name="Base_datos_IM" localSheetId="5">#REF!</definedName>
    <definedName name="Base_datos_IM">#REF!</definedName>
    <definedName name="_xlnm.Database" localSheetId="6">#REF!</definedName>
    <definedName name="_xlnm.Database" localSheetId="4">#REF!</definedName>
    <definedName name="_xlnm.Database" localSheetId="5">#REF!</definedName>
    <definedName name="_xlnm.Database">#REF!</definedName>
    <definedName name="BONOSEEUU" localSheetId="5">#REF!</definedName>
    <definedName name="BONOSEEUU">#REF!</definedName>
    <definedName name="BORRAR" localSheetId="5">#REF!</definedName>
    <definedName name="BORRAR">#REF!</definedName>
    <definedName name="C_" localSheetId="5">#REF!</definedName>
    <definedName name="C_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 localSheetId="5">'[2]IPV-BAPRO'!#REF!</definedName>
    <definedName name="cantidad_prestada">'[2]IPV-BAPRO'!#REF!</definedName>
    <definedName name="CGD" localSheetId="6">#REF!</definedName>
    <definedName name="CGD" localSheetId="4">#REF!</definedName>
    <definedName name="CGD" localSheetId="5">#REF!</definedName>
    <definedName name="CGD">#REF!</definedName>
    <definedName name="Comisiones" localSheetId="6">#REF!</definedName>
    <definedName name="Comisiones" localSheetId="4">#REF!</definedName>
    <definedName name="Comisiones" localSheetId="5">#REF!</definedName>
    <definedName name="Comisiones">#REF!</definedName>
    <definedName name="COPA">#N/A</definedName>
    <definedName name="COPARTICIPACION_FEDERAL__LEY_N__23548">[1]C!$B$13:$N$13</definedName>
    <definedName name="_xlnm.Criteria" localSheetId="6">#REF!</definedName>
    <definedName name="_xlnm.Criteria" localSheetId="5">#REF!</definedName>
    <definedName name="_xlnm.Criteria">#REF!</definedName>
    <definedName name="Criterios_IM" localSheetId="6">#REF!</definedName>
    <definedName name="Criterios_IM" localSheetId="5">#REF!</definedName>
    <definedName name="Criterios_IM">#REF!</definedName>
    <definedName name="D" localSheetId="6">#REF!</definedName>
    <definedName name="D" localSheetId="5">#REF!</definedName>
    <definedName name="D">#REF!</definedName>
    <definedName name="DDDDDDDDDDDDDDDD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 localSheetId="4">[3]Tasas!$C$7</definedName>
    <definedName name="diciembre">[4]Tasas!$C$7</definedName>
    <definedName name="E" localSheetId="6">#REF!</definedName>
    <definedName name="E" localSheetId="4">#REF!</definedName>
    <definedName name="E" localSheetId="5">#REF!</definedName>
    <definedName name="E">#REF!</definedName>
    <definedName name="EXCEDENTE_DEL_10__SEGUN_EL_TOPE_ASIGNADO_A__BUENOS_AIRES__LEY_N__23621">[1]C!$B$18:$N$18</definedName>
    <definedName name="Extracción_IM" localSheetId="6">#REF!</definedName>
    <definedName name="Extracción_IM" localSheetId="5">#REF!</definedName>
    <definedName name="Extracción_IM">#REF!</definedName>
    <definedName name="Fecha_primer_pago" localSheetId="6">'[2]IPV-BAPRO'!#REF!</definedName>
    <definedName name="Fecha_primer_pago" localSheetId="5">'[2]IPV-BAPRO'!#REF!</definedName>
    <definedName name="Fecha_primer_pago">'[2]IPV-BAPRO'!#REF!</definedName>
    <definedName name="fernando" localSheetId="6">#REF!</definedName>
    <definedName name="fernando" localSheetId="4">#REF!</definedName>
    <definedName name="fernando" localSheetId="5">#REF!</definedName>
    <definedName name="fernando">#REF!</definedName>
    <definedName name="fff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 localSheetId="6">#REF!</definedName>
    <definedName name="ffff" localSheetId="5">#REF!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 localSheetId="6">#REF!</definedName>
    <definedName name="FRB" localSheetId="5">#REF!</definedName>
    <definedName name="FRB">#REF!</definedName>
    <definedName name="G" localSheetId="6">#REF!</definedName>
    <definedName name="G" localSheetId="5">#REF!</definedName>
    <definedName name="G">#REF!</definedName>
    <definedName name="H" localSheetId="6">#REF!</definedName>
    <definedName name="H" localSheetId="5">#REF!</definedName>
    <definedName name="H">#REF!</definedName>
    <definedName name="hhfhfh" localSheetId="5">#REF!</definedName>
    <definedName name="hhfhfh">#REF!</definedName>
    <definedName name="hyrg" localSheetId="5">#REF!</definedName>
    <definedName name="hyrg">#REF!</definedName>
    <definedName name="I" localSheetId="5">#REF!</definedName>
    <definedName name="I">#REF!</definedName>
    <definedName name="IMPRIMIR" localSheetId="5">#REF!</definedName>
    <definedName name="IMPRIMIR">#REF!</definedName>
    <definedName name="J" localSheetId="5">#REF!</definedName>
    <definedName name="J">#REF!</definedName>
    <definedName name="jjjjjjjj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 localSheetId="4">[3]Tasas!$C$5</definedName>
    <definedName name="Junio">[4]Tasas!$C$5</definedName>
    <definedName name="K" localSheetId="6">#REF!</definedName>
    <definedName name="K" localSheetId="4">#REF!</definedName>
    <definedName name="K" localSheetId="5">#REF!</definedName>
    <definedName name="K">#REF!</definedName>
    <definedName name="L_" localSheetId="6">#REF!</definedName>
    <definedName name="L_" localSheetId="4">#REF!</definedName>
    <definedName name="L_" localSheetId="5">#REF!</definedName>
    <definedName name="L_">#REF!</definedName>
    <definedName name="LIBOR" localSheetId="6">#REF!</definedName>
    <definedName name="LIBOR" localSheetId="4">#REF!</definedName>
    <definedName name="LIBOR" localSheetId="5">#REF!</definedName>
    <definedName name="LIBOR">#REF!</definedName>
    <definedName name="LIBOR180" localSheetId="5">#REF!</definedName>
    <definedName name="LIBOR180">#REF!</definedName>
    <definedName name="LIBOR30" localSheetId="5">#REF!</definedName>
    <definedName name="LIBOR30">#REF!</definedName>
    <definedName name="LIBOR360" localSheetId="5">#REF!</definedName>
    <definedName name="LIBOR360">#REF!</definedName>
    <definedName name="LL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6">#REF!</definedName>
    <definedName name="M" localSheetId="5">#REF!</definedName>
    <definedName name="M">#REF!</definedName>
    <definedName name="marzo" localSheetId="4">[3]Tasas!$C$4</definedName>
    <definedName name="marzo">[4]Tasas!$C$4</definedName>
    <definedName name="N" localSheetId="6">#REF!</definedName>
    <definedName name="N" localSheetId="4">#REF!</definedName>
    <definedName name="N" localSheetId="5">#REF!</definedName>
    <definedName name="N">#REF!</definedName>
    <definedName name="O" localSheetId="6">#REF!</definedName>
    <definedName name="O" localSheetId="4">#REF!</definedName>
    <definedName name="O" localSheetId="5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6">#REF!</definedName>
    <definedName name="P" localSheetId="5">#REF!</definedName>
    <definedName name="P">#REF!</definedName>
    <definedName name="pagos_por_año" localSheetId="6">'[2]IPV-BAPRO'!#REF!</definedName>
    <definedName name="pagos_por_año" localSheetId="5">'[2]IPV-BAPRO'!#REF!</definedName>
    <definedName name="pagos_por_año">'[2]IPV-BAPRO'!#REF!</definedName>
    <definedName name="Plazo_en_años" localSheetId="5">'[2]IPV-BAPRO'!#REF!</definedName>
    <definedName name="Plazo_en_años">'[2]IPV-BAPRO'!#REF!</definedName>
    <definedName name="prueba" localSheetId="6">#REF!</definedName>
    <definedName name="prueba" localSheetId="4">#REF!</definedName>
    <definedName name="prueba" localSheetId="5">#REF!</definedName>
    <definedName name="prueba">#REF!</definedName>
    <definedName name="Q" localSheetId="6">#REF!</definedName>
    <definedName name="Q" localSheetId="4">#REF!</definedName>
    <definedName name="Q" localSheetId="5">#REF!</definedName>
    <definedName name="Q">#REF!</definedName>
    <definedName name="reunion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 localSheetId="6">#REF!</definedName>
    <definedName name="RML" localSheetId="5">#REF!</definedName>
    <definedName name="RML">#REF!</definedName>
    <definedName name="Rwvu.PLA2." localSheetId="6" hidden="1">'[1]COP FED'!#REF!</definedName>
    <definedName name="Rwvu.PLA2." localSheetId="5" hidden="1">'[1]COP FED'!#REF!</definedName>
    <definedName name="Rwvu.PLA2." hidden="1">'[1]COP FED'!#REF!</definedName>
    <definedName name="S" localSheetId="6">#REF!</definedName>
    <definedName name="S" localSheetId="5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 localSheetId="4">[3]Tasas!$C$6</definedName>
    <definedName name="setiembre">[4]Tasas!$C$6</definedName>
    <definedName name="SI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localSheetId="6" hidden="1">'[1]COP FED'!#REF!</definedName>
    <definedName name="Swvu.PLA1." localSheetId="5" hidden="1">'[1]COP FED'!#REF!</definedName>
    <definedName name="Swvu.PLA1." hidden="1">'[1]COP FED'!#REF!</definedName>
    <definedName name="Swvu.PLA2." hidden="1">'[1]COP FED'!$A$1:$N$49</definedName>
    <definedName name="T" localSheetId="6">#REF!</definedName>
    <definedName name="T" localSheetId="5">#REF!</definedName>
    <definedName name="T">#REF!</definedName>
    <definedName name="tasa_interes_anual" localSheetId="6">'[2]IPV-BAPRO'!#REF!</definedName>
    <definedName name="tasa_interes_anual" localSheetId="5">'[2]IPV-BAPRO'!#REF!</definedName>
    <definedName name="tasa_interes_anual">'[2]IPV-BAPRO'!#REF!</definedName>
    <definedName name="TETP" localSheetId="6">#REF!</definedName>
    <definedName name="TETP" localSheetId="4">#REF!</definedName>
    <definedName name="TETP" localSheetId="5">#REF!</definedName>
    <definedName name="TETP">#REF!</definedName>
    <definedName name="_xlnm.Print_Titles">'[1]Fto. a partir del impuesto'!$A$1:$A$65536</definedName>
    <definedName name="TNT" localSheetId="6">#REF!</definedName>
    <definedName name="TNT" localSheetId="4">#REF!</definedName>
    <definedName name="TNT" localSheetId="5">#REF!</definedName>
    <definedName name="TNT">#REF!</definedName>
    <definedName name="TOTAL">[1]C!$B$32:$N$32</definedName>
    <definedName name="TRANSFERENCIA_DE_SERVICIOS__LEY_N__24049_Y_COMPLEMENTARIAS">[1]C!$B$14:$N$14</definedName>
    <definedName name="TRRML" localSheetId="6">#REF!</definedName>
    <definedName name="TRRML" localSheetId="5">#REF!</definedName>
    <definedName name="TRRML">#REF!</definedName>
    <definedName name="ty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6">#REF!</definedName>
    <definedName name="U" localSheetId="5">#REF!</definedName>
    <definedName name="U">#REF!</definedName>
    <definedName name="V" localSheetId="6">#REF!</definedName>
    <definedName name="V" localSheetId="5">#REF!</definedName>
    <definedName name="V">#REF!</definedName>
    <definedName name="venc1" localSheetId="4">[3]Tasas!$B$4</definedName>
    <definedName name="venc1">[4]Tasas!$B$4</definedName>
    <definedName name="venc2" localSheetId="4">[3]Tasas!$B$5</definedName>
    <definedName name="venc2">[4]Tasas!$B$5</definedName>
    <definedName name="venc3" localSheetId="4">[3]Tasas!$B$6</definedName>
    <definedName name="venc3">[4]Tasas!$B$6</definedName>
    <definedName name="venc4" localSheetId="4">[3]Tasas!$B$7</definedName>
    <definedName name="venc4">[4]Tasas!$B$7</definedName>
    <definedName name="W" localSheetId="6">#REF!</definedName>
    <definedName name="W" localSheetId="4">#REF!</definedName>
    <definedName name="W" localSheetId="5">#REF!</definedName>
    <definedName name="W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6">#REF!</definedName>
    <definedName name="X" localSheetId="5">#REF!</definedName>
    <definedName name="X">#REF!</definedName>
    <definedName name="Y" localSheetId="6">#REF!</definedName>
    <definedName name="Y" localSheetId="5">#REF!</definedName>
    <definedName name="Y">#REF!</definedName>
    <definedName name="YY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6">#REF!</definedName>
    <definedName name="Z" localSheetId="5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0" l="1"/>
  <c r="G29" i="2" l="1"/>
  <c r="G31" i="2"/>
  <c r="G34" i="2"/>
  <c r="G35" i="2"/>
  <c r="G36" i="2"/>
  <c r="G37" i="2"/>
  <c r="G38" i="2"/>
  <c r="G39" i="2"/>
  <c r="G41" i="2"/>
  <c r="G43" i="2"/>
  <c r="G45" i="2"/>
  <c r="G47" i="2"/>
  <c r="G48" i="2"/>
  <c r="G49" i="2"/>
  <c r="G51" i="2"/>
  <c r="G52" i="2"/>
  <c r="G53" i="2"/>
  <c r="G54" i="2"/>
  <c r="E24" i="9" l="1"/>
  <c r="E23" i="9"/>
  <c r="E22" i="9"/>
  <c r="E21" i="9"/>
  <c r="D20" i="9"/>
  <c r="C20" i="9"/>
  <c r="B20" i="9"/>
  <c r="E19" i="9"/>
  <c r="E18" i="9"/>
  <c r="E17" i="9"/>
  <c r="D16" i="9"/>
  <c r="C16" i="9"/>
  <c r="C25" i="9" s="1"/>
  <c r="B16" i="9"/>
  <c r="E14" i="9"/>
  <c r="E13" i="9"/>
  <c r="E12" i="9"/>
  <c r="E11" i="9"/>
  <c r="D10" i="9"/>
  <c r="D15" i="9" s="1"/>
  <c r="C10" i="9"/>
  <c r="C15" i="9" s="1"/>
  <c r="B10" i="9"/>
  <c r="B15" i="9" s="1"/>
  <c r="D25" i="9" l="1"/>
  <c r="D26" i="9" s="1"/>
  <c r="E20" i="9"/>
  <c r="B25" i="9"/>
  <c r="E25" i="9" s="1"/>
  <c r="E15" i="9"/>
  <c r="C26" i="9"/>
  <c r="E10" i="9"/>
  <c r="E16" i="9"/>
  <c r="E16" i="2"/>
  <c r="B10" i="2"/>
  <c r="B26" i="9" l="1"/>
  <c r="E26" i="9"/>
  <c r="F10" i="2"/>
  <c r="E10" i="2"/>
  <c r="N13" i="5"/>
  <c r="E24" i="10" l="1"/>
  <c r="E23" i="10"/>
  <c r="E22" i="10"/>
  <c r="E21" i="10"/>
  <c r="D20" i="10"/>
  <c r="C20" i="10"/>
  <c r="B20" i="10"/>
  <c r="E19" i="10"/>
  <c r="B18" i="10"/>
  <c r="E18" i="10" s="1"/>
  <c r="E17" i="10"/>
  <c r="D16" i="10"/>
  <c r="D25" i="10" s="1"/>
  <c r="C16" i="10"/>
  <c r="E14" i="10"/>
  <c r="E13" i="10"/>
  <c r="E12" i="10"/>
  <c r="E11" i="10"/>
  <c r="D10" i="10"/>
  <c r="D15" i="10" s="1"/>
  <c r="C10" i="10"/>
  <c r="C15" i="10" s="1"/>
  <c r="B10" i="10"/>
  <c r="E10" i="10" l="1"/>
  <c r="E20" i="10"/>
  <c r="B16" i="10"/>
  <c r="E16" i="10" s="1"/>
  <c r="C25" i="10"/>
  <c r="C26" i="10" s="1"/>
  <c r="D26" i="10"/>
  <c r="B25" i="10"/>
  <c r="E25" i="10" s="1"/>
  <c r="B15" i="10"/>
  <c r="E15" i="10" l="1"/>
  <c r="B26" i="10"/>
  <c r="E26" i="10" s="1"/>
  <c r="F46" i="2" l="1"/>
  <c r="G46" i="2" s="1"/>
  <c r="L40" i="5" l="1"/>
  <c r="L38" i="5"/>
  <c r="L32" i="5"/>
  <c r="L25" i="5"/>
  <c r="L26" i="5"/>
  <c r="L27" i="5"/>
  <c r="L28" i="5"/>
  <c r="L29" i="5"/>
  <c r="L24" i="5"/>
  <c r="G121" i="14" l="1"/>
  <c r="F30" i="2"/>
  <c r="G30" i="2" l="1"/>
  <c r="F27" i="2"/>
  <c r="G80" i="13"/>
  <c r="F14" i="2" l="1"/>
  <c r="F62" i="2" l="1"/>
  <c r="F65" i="2"/>
  <c r="L20" i="5" l="1"/>
  <c r="L17" i="5"/>
  <c r="L12" i="5"/>
  <c r="L9" i="5"/>
  <c r="L8" i="5"/>
  <c r="F135" i="14" l="1"/>
  <c r="F128" i="14"/>
  <c r="G135" i="14"/>
  <c r="G113" i="14"/>
  <c r="G128" i="14"/>
  <c r="F121" i="14"/>
  <c r="F113" i="14"/>
  <c r="G68" i="14"/>
  <c r="F68" i="14"/>
  <c r="G61" i="14"/>
  <c r="F61" i="14"/>
  <c r="F44" i="12" l="1"/>
  <c r="F45" i="12"/>
  <c r="F43" i="12"/>
  <c r="F42" i="12"/>
  <c r="F41" i="12"/>
  <c r="F40" i="12"/>
  <c r="H39" i="12"/>
  <c r="G39" i="12"/>
  <c r="E39" i="12"/>
  <c r="D39" i="12"/>
  <c r="C39" i="12"/>
  <c r="F39" i="12" s="1"/>
  <c r="B39" i="12"/>
  <c r="F38" i="12"/>
  <c r="F37" i="12"/>
  <c r="F36" i="12"/>
  <c r="F35" i="12"/>
  <c r="F34" i="12"/>
  <c r="H33" i="12"/>
  <c r="G33" i="12"/>
  <c r="E33" i="12"/>
  <c r="D33" i="12"/>
  <c r="C33" i="12"/>
  <c r="F33" i="12" s="1"/>
  <c r="B33" i="12"/>
  <c r="F32" i="12"/>
  <c r="F31" i="12"/>
  <c r="F30" i="12"/>
  <c r="F29" i="12"/>
  <c r="F28" i="12"/>
  <c r="F27" i="12"/>
  <c r="H26" i="12"/>
  <c r="H21" i="12" s="1"/>
  <c r="G26" i="12"/>
  <c r="G21" i="12" s="1"/>
  <c r="E26" i="12"/>
  <c r="E21" i="12" s="1"/>
  <c r="D26" i="12"/>
  <c r="D21" i="12" s="1"/>
  <c r="C26" i="12"/>
  <c r="F26" i="12" s="1"/>
  <c r="B26" i="12"/>
  <c r="B21" i="12" s="1"/>
  <c r="F25" i="12"/>
  <c r="F24" i="12"/>
  <c r="F23" i="12"/>
  <c r="F22" i="12"/>
  <c r="F20" i="12"/>
  <c r="F19" i="12"/>
  <c r="F18" i="12"/>
  <c r="F17" i="12"/>
  <c r="F16" i="12"/>
  <c r="H15" i="12"/>
  <c r="G15" i="12"/>
  <c r="E15" i="12"/>
  <c r="E46" i="12" s="1"/>
  <c r="D15" i="12"/>
  <c r="C15" i="12"/>
  <c r="B15" i="12"/>
  <c r="F14" i="12"/>
  <c r="F13" i="12"/>
  <c r="F12" i="12"/>
  <c r="F11" i="12"/>
  <c r="F10" i="12"/>
  <c r="H9" i="12"/>
  <c r="G9" i="12"/>
  <c r="E9" i="12"/>
  <c r="D9" i="12"/>
  <c r="C9" i="12"/>
  <c r="B9" i="12"/>
  <c r="F9" i="12" l="1"/>
  <c r="C21" i="12"/>
  <c r="F21" i="12" s="1"/>
  <c r="D46" i="12"/>
  <c r="B46" i="12"/>
  <c r="G46" i="12"/>
  <c r="C46" i="12"/>
  <c r="F15" i="12"/>
  <c r="F46" i="12" s="1"/>
  <c r="C65" i="2"/>
  <c r="B65" i="2"/>
  <c r="B62" i="2"/>
  <c r="E50" i="2"/>
  <c r="F44" i="2"/>
  <c r="E44" i="2"/>
  <c r="C33" i="2"/>
  <c r="C10" i="2"/>
  <c r="G44" i="2" l="1"/>
  <c r="B16" i="2"/>
  <c r="L39" i="5" l="1"/>
  <c r="L37" i="5"/>
  <c r="L34" i="5"/>
  <c r="L30" i="5"/>
  <c r="L22" i="5"/>
  <c r="L18" i="5"/>
  <c r="L7" i="5"/>
  <c r="L21" i="5" l="1"/>
  <c r="L6" i="5"/>
  <c r="L41" i="5" s="1"/>
  <c r="B50" i="2"/>
  <c r="B33" i="2"/>
  <c r="B32" i="2" s="1"/>
  <c r="B44" i="2"/>
  <c r="B42" i="2" s="1"/>
  <c r="E65" i="2"/>
  <c r="C62" i="2"/>
  <c r="D62" i="2" s="1"/>
  <c r="E27" i="2"/>
  <c r="B27" i="2"/>
  <c r="C27" i="2"/>
  <c r="C16" i="2"/>
  <c r="D16" i="2" s="1"/>
  <c r="D10" i="2"/>
  <c r="D67" i="2"/>
  <c r="D66" i="2"/>
  <c r="D65" i="2"/>
  <c r="D64" i="2"/>
  <c r="D63" i="2"/>
  <c r="D53" i="2"/>
  <c r="D52" i="2"/>
  <c r="D51" i="2"/>
  <c r="D23" i="2"/>
  <c r="D22" i="2"/>
  <c r="D21" i="2"/>
  <c r="D20" i="2"/>
  <c r="D19" i="2"/>
  <c r="D18" i="2"/>
  <c r="D31" i="2"/>
  <c r="D30" i="2"/>
  <c r="D29" i="2"/>
  <c r="D28" i="2"/>
  <c r="D12" i="2"/>
  <c r="C14" i="2"/>
  <c r="C9" i="2" s="1"/>
  <c r="D49" i="2"/>
  <c r="D48" i="2"/>
  <c r="D47" i="2"/>
  <c r="D46" i="2"/>
  <c r="D45" i="2"/>
  <c r="D43" i="2"/>
  <c r="D39" i="2"/>
  <c r="D37" i="2"/>
  <c r="D36" i="2"/>
  <c r="D35" i="2"/>
  <c r="D34" i="2"/>
  <c r="D38" i="2"/>
  <c r="C32" i="2"/>
  <c r="D26" i="2"/>
  <c r="D25" i="2"/>
  <c r="D24" i="2"/>
  <c r="D33" i="2" l="1"/>
  <c r="D32" i="2"/>
  <c r="D27" i="2"/>
  <c r="B9" i="2"/>
  <c r="B8" i="2" s="1"/>
  <c r="C50" i="2"/>
  <c r="C44" i="2"/>
  <c r="C42" i="2" s="1"/>
  <c r="C8" i="2" s="1"/>
  <c r="C55" i="2" l="1"/>
  <c r="D50" i="2"/>
  <c r="B56" i="2"/>
  <c r="D8" i="2"/>
  <c r="B55" i="2"/>
  <c r="D42" i="2"/>
  <c r="D44" i="2"/>
  <c r="D14" i="2"/>
  <c r="C40" i="2"/>
  <c r="C56" i="2"/>
  <c r="C57" i="2" s="1"/>
  <c r="F33" i="2"/>
  <c r="F32" i="2" s="1"/>
  <c r="E33" i="2"/>
  <c r="F16" i="2"/>
  <c r="F9" i="2"/>
  <c r="F8" i="2" s="1"/>
  <c r="E14" i="2"/>
  <c r="E9" i="2" s="1"/>
  <c r="E32" i="2" l="1"/>
  <c r="G33" i="2"/>
  <c r="E8" i="2"/>
  <c r="E55" i="2" s="1"/>
  <c r="D55" i="2"/>
  <c r="D56" i="2"/>
  <c r="B57" i="2"/>
  <c r="D57" i="2" s="1"/>
  <c r="C59" i="2"/>
  <c r="C60" i="2"/>
  <c r="C68" i="2" s="1"/>
  <c r="F50" i="2"/>
  <c r="F42" i="2"/>
  <c r="F55" i="2" s="1"/>
  <c r="E42" i="2"/>
  <c r="F56" i="2" l="1"/>
  <c r="F57" i="2" s="1"/>
  <c r="G50" i="2"/>
  <c r="G55" i="2"/>
  <c r="G42" i="2"/>
  <c r="G32" i="2"/>
  <c r="E56" i="2"/>
  <c r="G56" i="2" s="1"/>
  <c r="F40" i="2"/>
  <c r="F60" i="2"/>
  <c r="E57" i="2" l="1"/>
  <c r="E64" i="2"/>
  <c r="E62" i="2" s="1"/>
  <c r="D9" i="2"/>
  <c r="F68" i="2"/>
  <c r="F59" i="2"/>
  <c r="E40" i="2" l="1"/>
  <c r="G40" i="2" s="1"/>
  <c r="E60" i="2"/>
  <c r="B40" i="2" l="1"/>
  <c r="D40" i="2" s="1"/>
  <c r="E68" i="2"/>
  <c r="E59" i="2"/>
  <c r="B59" i="2" l="1"/>
  <c r="D59" i="2" s="1"/>
  <c r="B60" i="2"/>
  <c r="B68" i="2" s="1"/>
  <c r="D60" i="2" l="1"/>
  <c r="D68" i="2"/>
</calcChain>
</file>

<file path=xl/sharedStrings.xml><?xml version="1.0" encoding="utf-8"?>
<sst xmlns="http://schemas.openxmlformats.org/spreadsheetml/2006/main" count="774" uniqueCount="416">
  <si>
    <t>CONCEPTO</t>
  </si>
  <si>
    <t>I. INGRESOS CORRIENTES</t>
  </si>
  <si>
    <t xml:space="preserve">      - De Origen Municipal</t>
  </si>
  <si>
    <t xml:space="preserve">      - Otros</t>
  </si>
  <si>
    <t xml:space="preserve">      - De Origen Nacional y Provincial</t>
  </si>
  <si>
    <t xml:space="preserve">      - Derechos</t>
  </si>
  <si>
    <t xml:space="preserve">      - Primas</t>
  </si>
  <si>
    <t xml:space="preserve">      - Regalías</t>
  </si>
  <si>
    <t xml:space="preserve">      - Alquileres</t>
  </si>
  <si>
    <t xml:space="preserve">      - Multas</t>
  </si>
  <si>
    <t xml:space="preserve">      - Concesiones</t>
  </si>
  <si>
    <t xml:space="preserve">       - Del Sector Privado</t>
  </si>
  <si>
    <t xml:space="preserve">       - Del Sector Externo</t>
  </si>
  <si>
    <t>II. GASTOS CORRIENTES</t>
  </si>
  <si>
    <t xml:space="preserve">       - Personal</t>
  </si>
  <si>
    <t xml:space="preserve">       - Otros</t>
  </si>
  <si>
    <t>IV. INGRESOS DE CAPITAL</t>
  </si>
  <si>
    <t xml:space="preserve"> V. GASTOS DE CAPITAL</t>
  </si>
  <si>
    <t xml:space="preserve">       - Del Sector Público Nacional</t>
  </si>
  <si>
    <t xml:space="preserve">       - Del Sector Público Provincial</t>
  </si>
  <si>
    <t>PLANILLA 1</t>
  </si>
  <si>
    <t xml:space="preserve">       - Bienes de Consumo </t>
  </si>
  <si>
    <t xml:space="preserve">       - Servicios No personales</t>
  </si>
  <si>
    <t xml:space="preserve"> VI. INGRESOS TOTALES ( I + IV )</t>
  </si>
  <si>
    <t xml:space="preserve"> VII. GASTOS TOTALES ( II + V )</t>
  </si>
  <si>
    <t>VIII. GASTOS PRIMARIOS ( VII -Renta Propiedad)</t>
  </si>
  <si>
    <t xml:space="preserve">III. RESULTADO ECONOMICO ( I - II ) </t>
  </si>
  <si>
    <t xml:space="preserve">   . Tributarios</t>
  </si>
  <si>
    <t xml:space="preserve">   . No Tributarios</t>
  </si>
  <si>
    <t xml:space="preserve">   . Vta.Bienes y Serv.de la Adm.Publ.</t>
  </si>
  <si>
    <t xml:space="preserve">   . Ingresos por Operación</t>
  </si>
  <si>
    <t xml:space="preserve">   . Rentas de la Propiedad</t>
  </si>
  <si>
    <t xml:space="preserve">   . Transferencias Corrientes</t>
  </si>
  <si>
    <t xml:space="preserve">    . Gastos de Consumo</t>
  </si>
  <si>
    <t xml:space="preserve">    . Rentas de la Propiedad</t>
  </si>
  <si>
    <t xml:space="preserve">    . Transferencias Corrientes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</si>
  <si>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</si>
  <si>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</si>
  <si>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</si>
  <si>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 xml:space="preserve">      . Inversión Real Directa</t>
  </si>
  <si>
    <t xml:space="preserve">      . Transferencias de Capital</t>
  </si>
  <si>
    <t xml:space="preserve">      . Inversión Financiera</t>
  </si>
  <si>
    <t xml:space="preserve">    . Disminución de la Inversión Financiera</t>
  </si>
  <si>
    <t xml:space="preserve">    . Endeudamiento Público e Incremento de Otros Pasivos</t>
  </si>
  <si>
    <t xml:space="preserve">    . Inversión Financiera</t>
  </si>
  <si>
    <t xml:space="preserve">    . Amortiz. Deuda y Disminución Otros Pasivos</t>
  </si>
  <si>
    <t xml:space="preserve">              - Tasas Muncipales</t>
  </si>
  <si>
    <t xml:space="preserve">              - Contribución por mejoras</t>
  </si>
  <si>
    <t xml:space="preserve">              -Otras Tasas (discriminar)</t>
  </si>
  <si>
    <t xml:space="preserve">              - Coparticipación de Impuestos Provinciales y Nac.</t>
  </si>
  <si>
    <t>PRESUPUESTO ORIGINAL</t>
  </si>
  <si>
    <t>MODIFICACIONES</t>
  </si>
  <si>
    <t>DEFINITIVO</t>
  </si>
  <si>
    <t>BASE CAJA</t>
  </si>
  <si>
    <t>PRESUPUESTO</t>
  </si>
  <si>
    <t>EJECUTADO</t>
  </si>
  <si>
    <t xml:space="preserve"> DEVENGADO</t>
  </si>
  <si>
    <t>IX.RESULTADO PRIMARIO ( VI -VIII)</t>
  </si>
  <si>
    <t xml:space="preserve">X. RESULTADO FINANCIERO </t>
  </si>
  <si>
    <t>XI. FUENTES FINANCIERAS</t>
  </si>
  <si>
    <t>XII. APLICACIONES FINANCIERAS</t>
  </si>
  <si>
    <t>RESULTADO FINAL (X + XI- XII)</t>
  </si>
  <si>
    <t>ETAPA: PRESUPUESTO - DEVENGADO - CAJA</t>
  </si>
  <si>
    <t>TOTAL</t>
  </si>
  <si>
    <t>En Pesos</t>
  </si>
  <si>
    <t>RECURSOS PROPIOS DEL MUNICIPIO</t>
  </si>
  <si>
    <t>MUNICIPIO:</t>
  </si>
  <si>
    <t>PLANILLA 4</t>
  </si>
  <si>
    <t>(2-1)</t>
  </si>
  <si>
    <t>(2-2)</t>
  </si>
  <si>
    <t>(2-3)</t>
  </si>
  <si>
    <t>(2-4)</t>
  </si>
  <si>
    <t>(2-5)</t>
  </si>
  <si>
    <t>(2-6)</t>
  </si>
  <si>
    <t>(2-7)</t>
  </si>
  <si>
    <t>RECURSOS PROPIOS DE LOS MUNICPIOS</t>
  </si>
  <si>
    <t>BASE IMPONIBLE</t>
  </si>
  <si>
    <t>PERIORICIDAD</t>
  </si>
  <si>
    <t>ALÍCUOTA GENERAL</t>
  </si>
  <si>
    <t>ALÍCUOTA</t>
  </si>
  <si>
    <t>TASA FIJA</t>
  </si>
  <si>
    <t>TASA VARIABLE</t>
  </si>
  <si>
    <t>NORMATIVA</t>
  </si>
  <si>
    <t>RECAUDACIÓN</t>
  </si>
  <si>
    <t>MÍNIMA</t>
  </si>
  <si>
    <t>MÁXIMA</t>
  </si>
  <si>
    <t xml:space="preserve">    - INGRESOS TRIBUTARIOS</t>
  </si>
  <si>
    <t xml:space="preserve">      Tasas Municipales</t>
  </si>
  <si>
    <t xml:space="preserve">            Alumbrado, barrido y limpieza</t>
  </si>
  <si>
    <t xml:space="preserve">            Seguridad e Higiene - TISH</t>
  </si>
  <si>
    <t xml:space="preserve">            Marcas y señales</t>
  </si>
  <si>
    <r>
      <t xml:space="preserve">            </t>
    </r>
    <r>
      <rPr>
        <b/>
        <sz val="11"/>
        <color theme="1"/>
        <rFont val="Calibri"/>
        <family val="2"/>
        <scheme val="minor"/>
      </rPr>
      <t>Inspección veterinaria</t>
    </r>
  </si>
  <si>
    <t xml:space="preserve">            Tasa de consumo de energía eléctrica</t>
  </si>
  <si>
    <t xml:space="preserve">            Tasa de abasto</t>
  </si>
  <si>
    <t xml:space="preserve">            Tasa de bromatología</t>
  </si>
  <si>
    <t xml:space="preserve">            Espectáculos Públicos</t>
  </si>
  <si>
    <t xml:space="preserve">            Publicidad y Propagnada</t>
  </si>
  <si>
    <t xml:space="preserve">      Contribución por Mejoras</t>
  </si>
  <si>
    <t xml:space="preserve">            Conservación y mejora de la red vial municipal</t>
  </si>
  <si>
    <t xml:space="preserve">    - INGRESOS NO TRIBUTARIOS</t>
  </si>
  <si>
    <t xml:space="preserve">      Derechos</t>
  </si>
  <si>
    <t xml:space="preserve">            Derecho de oficina</t>
  </si>
  <si>
    <t xml:space="preserve">            Derecho de construcción</t>
  </si>
  <si>
    <t xml:space="preserve">            Derecho por explotación de minas y canteras</t>
  </si>
  <si>
    <t xml:space="preserve">            Derecho de ocupación de espacios públicos</t>
  </si>
  <si>
    <t xml:space="preserve">            Derecho por venta ambulante</t>
  </si>
  <si>
    <t xml:space="preserve">            Libreta sanitaria</t>
  </si>
  <si>
    <t xml:space="preserve">            Otros derechos (discrimnar)</t>
  </si>
  <si>
    <t xml:space="preserve">      Alquileres</t>
  </si>
  <si>
    <t xml:space="preserve">            Alquiler de inmuebles</t>
  </si>
  <si>
    <t xml:space="preserve">            Alquiler de bienes muebles</t>
  </si>
  <si>
    <t xml:space="preserve">            Otros alquileres (discriminar)</t>
  </si>
  <si>
    <t xml:space="preserve">    - MULTAS</t>
  </si>
  <si>
    <t xml:space="preserve">            Infracciones de Tránsito</t>
  </si>
  <si>
    <t xml:space="preserve">            Otros (discriminar)</t>
  </si>
  <si>
    <t xml:space="preserve">    - CONCESIONES</t>
  </si>
  <si>
    <t xml:space="preserve">    - OTROS</t>
  </si>
  <si>
    <t>NUEVAS INVERSIONES EN INFRAESTRUCTURA</t>
  </si>
  <si>
    <t>Planilla 5</t>
  </si>
  <si>
    <t>- EN MILLONES DE PESOS -</t>
  </si>
  <si>
    <t>NUEVAS INVERSIONES</t>
  </si>
  <si>
    <t>GASTO TOTAL</t>
  </si>
  <si>
    <t>GASTO CORRIENTE</t>
  </si>
  <si>
    <t>GASTO DE CAPITAL</t>
  </si>
  <si>
    <t>PROGRAMAS</t>
  </si>
  <si>
    <t>PERSONAL</t>
  </si>
  <si>
    <t>BIENES Y SERVICIOS</t>
  </si>
  <si>
    <t>INFRAESTRUCTURA EDUCATIVA</t>
  </si>
  <si>
    <t>INFRAESTRUCTURA PRODUCTIVA</t>
  </si>
  <si>
    <t>INFRAESTRUCTURA VIVIENDA</t>
  </si>
  <si>
    <t>INFRAESTRUCTURA VIAL</t>
  </si>
  <si>
    <t>TOTAL GENERAL</t>
  </si>
  <si>
    <t>Nota</t>
  </si>
  <si>
    <r>
      <t>(1)</t>
    </r>
    <r>
      <rPr>
        <sz val="10"/>
        <rFont val="Calibri"/>
        <family val="2"/>
      </rPr>
      <t>: Comprende los conceptos faltantes para totalizar el gasto corriente. De corresponder, detallar los conceptos incluidos.</t>
    </r>
  </si>
  <si>
    <r>
      <t xml:space="preserve">(2): </t>
    </r>
    <r>
      <rPr>
        <sz val="10"/>
        <rFont val="Calibri"/>
        <family val="2"/>
      </rPr>
      <t>Crédito Presupuestario que autoriza a la erogación.</t>
    </r>
  </si>
  <si>
    <t>Nota:</t>
  </si>
  <si>
    <t>ACUMULADA-En pesos</t>
  </si>
  <si>
    <t>TRANSFERENCIAS APERTURADAS</t>
  </si>
  <si>
    <t>DEL SECTOR PÚBLICO PROVINCIAL CORRIENTE</t>
  </si>
  <si>
    <t>FECHA</t>
  </si>
  <si>
    <t>REF. PRESUP.</t>
  </si>
  <si>
    <t>MONTO TRANSFERENCIAS</t>
  </si>
  <si>
    <t>GASTO CORRIENTE DEVENGADO EN EL PERIODO</t>
  </si>
  <si>
    <t>ACLARACIÓN</t>
  </si>
  <si>
    <t>DEL SECTOR PÚBLICO NACIONAL CORRIENTE</t>
  </si>
  <si>
    <t>DEL SECTOR PÚBLICO PROVINCIAL DE CAPITAL</t>
  </si>
  <si>
    <t>GASTO DE CAPITAL DEVENGADO EN EL PERIODO</t>
  </si>
  <si>
    <t>CUENTA AHORRO - INVERSIÓN - FINANCIAMIENTO</t>
  </si>
  <si>
    <r>
      <t>ORIGEN -               (</t>
    </r>
    <r>
      <rPr>
        <b/>
        <sz val="9"/>
        <color theme="1"/>
        <rFont val="Calibri"/>
        <family val="2"/>
      </rPr>
      <t>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</si>
  <si>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</t>
    </r>
    <r>
      <rPr>
        <b/>
        <sz val="9"/>
        <color theme="1"/>
        <rFont val="Calibri"/>
        <family val="2"/>
      </rPr>
      <t>(Ministerio u Organismo que transfiere)</t>
    </r>
  </si>
  <si>
    <r>
      <t xml:space="preserve">ORIGEN               </t>
    </r>
    <r>
      <rPr>
        <b/>
        <sz val="9"/>
        <color theme="1"/>
        <rFont val="Calibri"/>
        <family val="2"/>
      </rPr>
      <t>(Ministerio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</si>
  <si>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 </t>
    </r>
    <r>
      <rPr>
        <b/>
        <sz val="9"/>
        <color theme="1"/>
        <rFont val="Calibri"/>
        <family val="2"/>
      </rPr>
      <t>(Ministerio u Organismo que transfiere)</t>
    </r>
  </si>
  <si>
    <t>NOTAS:</t>
  </si>
  <si>
    <t>ADMINISTRACIÓN PÚBLICA MUNICPAL</t>
  </si>
  <si>
    <t>Planilla 2</t>
  </si>
  <si>
    <t>CARGOS OCUPADOS</t>
  </si>
  <si>
    <t>En números de cargos ocupados</t>
  </si>
  <si>
    <t>ADMINISTRACIÓN PÚBLICA MUNICIPAL</t>
  </si>
  <si>
    <t>Departamento Ejecutivo Municipal</t>
  </si>
  <si>
    <t>Departamento Deliberativo</t>
  </si>
  <si>
    <t>Justicia Municipal de Faltas</t>
  </si>
  <si>
    <t>PERMANENTE</t>
  </si>
  <si>
    <t xml:space="preserve">  -Permanente</t>
  </si>
  <si>
    <t xml:space="preserve">  -Política</t>
  </si>
  <si>
    <t>TEMPORARIO</t>
  </si>
  <si>
    <t>CONTRATADO</t>
  </si>
  <si>
    <t>SUBTOTAL</t>
  </si>
  <si>
    <t xml:space="preserve">PLANES O PROGRAMAS ESPECIALES </t>
  </si>
  <si>
    <t xml:space="preserve">  - Fondos Nacionales</t>
  </si>
  <si>
    <t xml:space="preserve">  - Fondos Provinciales</t>
  </si>
  <si>
    <t xml:space="preserve">  - Fondos Municipales</t>
  </si>
  <si>
    <t>BECAS Y/O PASANTIAS</t>
  </si>
  <si>
    <t>JORNALES (1)</t>
  </si>
  <si>
    <t>GASTO DE PERSONAL</t>
  </si>
  <si>
    <t>Planilla 3</t>
  </si>
  <si>
    <t>ADMINSTRACIÓN PÚBLICA MUNICIPAL</t>
  </si>
  <si>
    <t>INFRAESTRUCTURA SANITARIA</t>
  </si>
  <si>
    <t>INFRAESTRUCTURA HOSPITALARIA U OTRA</t>
  </si>
  <si>
    <r>
      <t xml:space="preserve">REFERENCIA PRESUPUESTARIA </t>
    </r>
    <r>
      <rPr>
        <b/>
        <vertAlign val="superscript"/>
        <sz val="12"/>
        <color theme="0"/>
        <rFont val="Calibri"/>
        <family val="2"/>
      </rPr>
      <t>(2)</t>
    </r>
  </si>
  <si>
    <r>
      <t xml:space="preserve">RESTO </t>
    </r>
    <r>
      <rPr>
        <vertAlign val="superscript"/>
        <sz val="12"/>
        <color theme="0"/>
        <rFont val="Calibri"/>
        <family val="2"/>
      </rPr>
      <t>(1)</t>
    </r>
  </si>
  <si>
    <t>STOCK DE DEUDA  MUNICIPAL</t>
  </si>
  <si>
    <t>PLANILLA  6</t>
  </si>
  <si>
    <t>ACREEDOR (1)</t>
  </si>
  <si>
    <t>MONEDA</t>
  </si>
  <si>
    <t>VTO FINAL</t>
  </si>
  <si>
    <t>STOCK  DE LA DEUDA</t>
  </si>
  <si>
    <t>SERVICIOS DEL PERIODO</t>
  </si>
  <si>
    <t>GARANTÍA</t>
  </si>
  <si>
    <t>USO DEL CREDITO</t>
  </si>
  <si>
    <t>BASE DEVENGADO</t>
  </si>
  <si>
    <t>AMORTIZACION</t>
  </si>
  <si>
    <t>INTERESES (3)</t>
  </si>
  <si>
    <t>GOBIERNO NACIONAL</t>
  </si>
  <si>
    <t>- TESORO NACIONAL</t>
  </si>
  <si>
    <t>- FONDOS FIDUCIARIOS</t>
  </si>
  <si>
    <t>- FINANCIAMIENTO DE ORGANISMOS INTERNACIONALES DE CREDITO</t>
  </si>
  <si>
    <t xml:space="preserve">   -  BID</t>
  </si>
  <si>
    <t xml:space="preserve">   -  BIRF</t>
  </si>
  <si>
    <t xml:space="preserve">   - OTROS</t>
  </si>
  <si>
    <t>- FINANCIAMIENTO POR CONVENIOS BILATERALES INTERNACIONALES</t>
  </si>
  <si>
    <t>- OTROS</t>
  </si>
  <si>
    <t>GOBIERNO PROVINCIAL</t>
  </si>
  <si>
    <t xml:space="preserve"> -TESORO PROVINCIAL</t>
  </si>
  <si>
    <t>- FINANCIAMIENTO DE ORGANISMOS INTERNACIONALES DE CREDITO (SUBSIDIARIOS)</t>
  </si>
  <si>
    <t xml:space="preserve"> -  BID</t>
  </si>
  <si>
    <t xml:space="preserve"> -  BIRF</t>
  </si>
  <si>
    <t>ENTIDADES BANCARIAS Y FINANCIERAS DIRECTOS</t>
  </si>
  <si>
    <t>.REGIDAS POR EL</t>
  </si>
  <si>
    <t xml:space="preserve">  - BCRA</t>
  </si>
  <si>
    <t xml:space="preserve">     -xxx</t>
  </si>
  <si>
    <t>.NO REGIDAS POR EL</t>
  </si>
  <si>
    <t xml:space="preserve">  -BCRA</t>
  </si>
  <si>
    <t>PRESTAMOS CON ORGANISMOS INTERNACIONALES (DIRECTOS)</t>
  </si>
  <si>
    <t>DEUDA CONSOLIDADA (4)</t>
  </si>
  <si>
    <t>TITULOS PUBLICOS MUNICIPALES</t>
  </si>
  <si>
    <t xml:space="preserve"> -TITULOS PUBLICOS MUNICIPALES</t>
  </si>
  <si>
    <t xml:space="preserve">   -Bonos Colocacion Voluntaria</t>
  </si>
  <si>
    <t xml:space="preserve">   -Bonos Colocacion No Voluntaria</t>
  </si>
  <si>
    <t xml:space="preserve"> -TITULOS PUBLICOSINTERNACIONALES</t>
  </si>
  <si>
    <t xml:space="preserve">GARANTIA Y/O AVALES </t>
  </si>
  <si>
    <t xml:space="preserve"> OTROS</t>
  </si>
  <si>
    <t>TOTAL DE LA DEUDA  PÚBLICA MUNICIPAL</t>
  </si>
  <si>
    <t>(1) xxx Significa incluir detalles e cada una de las operaciones por acreedor</t>
  </si>
  <si>
    <t>(2) Devengado, en caso de no usar devengado mandado a pagar</t>
  </si>
  <si>
    <t>(3) Incluye Gastos y Comisiones</t>
  </si>
  <si>
    <t>(4) Se consigna la deuda consolidada no instrumentada mediante la emisión de títulos públicos</t>
  </si>
  <si>
    <t>FINANCIAMIENTO DE CORTO PLAZO</t>
  </si>
  <si>
    <t>STOCK DE LA DEUDA</t>
  </si>
  <si>
    <t>SERVICIOS DE LA DEUDA</t>
  </si>
  <si>
    <t>LETRAS DE CORTO PLAZO</t>
  </si>
  <si>
    <t>-Tipo xx</t>
  </si>
  <si>
    <t>-Tipo xy</t>
  </si>
  <si>
    <t>OTROS FINANCIAMIENTOS DE CORTO PLAZO</t>
  </si>
  <si>
    <t>- ASISTENCIA FINANCIERA</t>
  </si>
  <si>
    <t xml:space="preserve">-OTROS CON ENTIDADES FINANCIERAS </t>
  </si>
  <si>
    <t>-OTROS CON EMPRESAS</t>
  </si>
  <si>
    <t>DEUDA FLOTANTE</t>
  </si>
  <si>
    <t xml:space="preserve">PROVEEDORES </t>
  </si>
  <si>
    <t>CONTRATISTAS</t>
  </si>
  <si>
    <t>TRANSFERENCIAS</t>
  </si>
  <si>
    <t>RENTA DE LA PROPIEDAD (INTERESES)</t>
  </si>
  <si>
    <t>OTROS</t>
  </si>
  <si>
    <r>
      <t>DESTINO                       (</t>
    </r>
    <r>
      <rPr>
        <b/>
        <sz val="10"/>
        <color theme="1"/>
        <rFont val="Calibri"/>
        <family val="2"/>
      </rPr>
      <t>Plan o Programa</t>
    </r>
    <r>
      <rPr>
        <b/>
        <sz val="11"/>
        <color theme="1"/>
        <rFont val="Calibri"/>
        <family val="2"/>
      </rPr>
      <t>)</t>
    </r>
  </si>
  <si>
    <r>
      <t xml:space="preserve">DESTINO                       </t>
    </r>
    <r>
      <rPr>
        <b/>
        <sz val="10"/>
        <color theme="1"/>
        <rFont val="Calibri"/>
        <family val="2"/>
      </rPr>
      <t>(Plan o Programa)</t>
    </r>
  </si>
  <si>
    <r>
      <t xml:space="preserve">ORIGEN                 </t>
    </r>
    <r>
      <rPr>
        <b/>
        <sz val="10"/>
        <color theme="1"/>
        <rFont val="Calibri"/>
        <family val="2"/>
      </rPr>
      <t>(Ministerio u Organismo que transfiere)</t>
    </r>
  </si>
  <si>
    <t>DEL SECTOR PRIVADO DE CAPITAL</t>
  </si>
  <si>
    <t>DEL SECTOR PÚBLICO NACIONAL DE  CAPITAL</t>
  </si>
  <si>
    <t>FIRMA:</t>
  </si>
  <si>
    <t>5° SEMANA DICIEMBRE 23</t>
  </si>
  <si>
    <t>Ley Provincial Nº 1811-P, "Del Régimen de Coparticipación de Impuestos",</t>
  </si>
  <si>
    <t>Gasto de consumo. Partida: Sueldo Personal</t>
  </si>
  <si>
    <t>TRANSF. 5TA. SEMANA DICIEMBRE 2023</t>
  </si>
  <si>
    <t>1° SEMANA ENERO 2024</t>
  </si>
  <si>
    <t>TRANSF. 1RA. SEMANA ENERO 2024</t>
  </si>
  <si>
    <t>2° SEMANA ENERO 2024</t>
  </si>
  <si>
    <t>TRANSF. 2DA. SEMANA ENERO 2024</t>
  </si>
  <si>
    <t>3° SEMANA ENERO 2024</t>
  </si>
  <si>
    <t>TRANSF. 3RA. SEMANA ENERO 2024</t>
  </si>
  <si>
    <t>4° SEMANA ENERO 2024</t>
  </si>
  <si>
    <t>TRANSF. 4TA. SEMANA ENERO 2024</t>
  </si>
  <si>
    <t>1° SEMANA FEBRERO 24</t>
  </si>
  <si>
    <t>TRANSF. 1RA. SEMANA FEBRERO 2024</t>
  </si>
  <si>
    <t>2° SEMANA FEBRERO 24</t>
  </si>
  <si>
    <t>TRANSF. 2DA. SEMANA FEBRERO 2024</t>
  </si>
  <si>
    <t>3° SEMANA FEBRERO 24</t>
  </si>
  <si>
    <t>TRANSF. 3° SEMANA FEBRERO 2024</t>
  </si>
  <si>
    <t>4° SEMANA FEBRERO 24</t>
  </si>
  <si>
    <t>TRANSF. 4TA. SEMANA FEBRERO 2024</t>
  </si>
  <si>
    <t>5° SEMANA FEBRERO 24</t>
  </si>
  <si>
    <t>TRANSF. 5TA. SEMANA FEBRERO 2024</t>
  </si>
  <si>
    <t>1° SEMANA MARZO 2024</t>
  </si>
  <si>
    <t>TRANSF. 1RA. SEMANA MARZO 2024</t>
  </si>
  <si>
    <t>2° SEMANA MARZO 2024</t>
  </si>
  <si>
    <t>TRANSF. 2DA. SEMANA MARZO 2024</t>
  </si>
  <si>
    <t>3° SEMANA MARZO 2024</t>
  </si>
  <si>
    <t>TRANSF. 3RA. SEMANA MARZO 2024</t>
  </si>
  <si>
    <t>4° SEMANA MARZO 24</t>
  </si>
  <si>
    <t>TRANSF. 4TA. SEMANA MARZO 2024</t>
  </si>
  <si>
    <t>1° SEMANA ABRIL 2024</t>
  </si>
  <si>
    <t>TRANSF. 1RA. SEMANA ABRIL 2024</t>
  </si>
  <si>
    <t>2º SEMANA ABRIL 2024</t>
  </si>
  <si>
    <t>TRANSF. 2DA. SEMANA ABRIL 2024</t>
  </si>
  <si>
    <t>3º SEMANA ABRIL 2024</t>
  </si>
  <si>
    <t>TRANSF. 3RA. SEMANA ABRIL 2024</t>
  </si>
  <si>
    <t>4º SEMANA ABRIL 2024</t>
  </si>
  <si>
    <t>TRANSF. 4TA. SEMANA ABRIL 2024</t>
  </si>
  <si>
    <t>1° SEMANA MAYO 2024</t>
  </si>
  <si>
    <t>TRANSF. 1RA SEMANA MAYO 2024</t>
  </si>
  <si>
    <t>2º SEMANA MAYO 2024</t>
  </si>
  <si>
    <t>TRANSF. 2DA SEMANA MAYO 2024</t>
  </si>
  <si>
    <t>3º SEMANA MAYO 2024</t>
  </si>
  <si>
    <t>TRANSF. 3RA SEMANA MAYO 2024</t>
  </si>
  <si>
    <t>4º SEMANA MAYO 2024</t>
  </si>
  <si>
    <t>TRANSF. 4TA SEMANA MAYO 2024</t>
  </si>
  <si>
    <t>5º SEMANA MAYO 2024</t>
  </si>
  <si>
    <t>TRANSF. 5TA SEMANA MAYO 2024</t>
  </si>
  <si>
    <t>1° SEMANA JUNIO 2024</t>
  </si>
  <si>
    <t>TRANSF. 1RA SEMANA JUNIO 2024</t>
  </si>
  <si>
    <t>2° SEMANA JUNIO 2024</t>
  </si>
  <si>
    <t>TRANSF. 2DA SEMANA JUNIO 2024</t>
  </si>
  <si>
    <t>3° SEMANA JUNIO 2024</t>
  </si>
  <si>
    <t>TRANSF. 3RA SEMANA JUNIO 2024</t>
  </si>
  <si>
    <t>4° SEMANA JUNIO 2024</t>
  </si>
  <si>
    <t>TRANSF. 4TA SEMANA JUNIO 2024</t>
  </si>
  <si>
    <t>1° SEMANA JULIO 2024</t>
  </si>
  <si>
    <t>TRANSF. 1RA SEMANA JULIO 2024</t>
  </si>
  <si>
    <t>2° SEMANA JULIO 2024</t>
  </si>
  <si>
    <t>TRANSF. 2DA SEMANA JULIO 2024</t>
  </si>
  <si>
    <t>3° SEMANA JULIO 2024</t>
  </si>
  <si>
    <t>TRANSF. 3RA SEMANA JULIO 2024</t>
  </si>
  <si>
    <t>4° SEMANA JULIO 2024</t>
  </si>
  <si>
    <t>TRANSF. 4TA SEMANA JULIO 2024</t>
  </si>
  <si>
    <t>1° SEMANA AGOSTO 2024</t>
  </si>
  <si>
    <t>TRANSF. 1RA SEMANA AGOSTO 2024</t>
  </si>
  <si>
    <t>2° SEMANA AGOSTO 2024</t>
  </si>
  <si>
    <t>TRANSF. 2DA SEMANA AGOSTO 2024</t>
  </si>
  <si>
    <t>3° SEMANA AGOSTO 2024</t>
  </si>
  <si>
    <t>TRANSF. 3RA SEMANA AGOSTO 2024</t>
  </si>
  <si>
    <t>4° SEMANA AGOSTO 2024</t>
  </si>
  <si>
    <t>TRANSF. 4TA SEMANA AGOSTO 2024</t>
  </si>
  <si>
    <t>4° SEMANA AGOSTO 2025</t>
  </si>
  <si>
    <t>TRANSF. 5TA SEMANA AGOSTO 2024</t>
  </si>
  <si>
    <t>1° SEMANA SEPTIEMBRE 2024</t>
  </si>
  <si>
    <t>TRANSF. 1RA SEMANA SEPTIEMBRE 2024</t>
  </si>
  <si>
    <t>2° SEMANA SEPTIEMBRE 2024</t>
  </si>
  <si>
    <t>TRANSF. 2DA SEMANA SEPTIEMBRE 2024</t>
  </si>
  <si>
    <t>3° SEMANA SEPTIEMBRE 2024</t>
  </si>
  <si>
    <t>TRANSF. 3RA SEMANA SEPTIEMBRE 2024</t>
  </si>
  <si>
    <t>4° SEMANA SEPTIEMBRE 2024</t>
  </si>
  <si>
    <t>TRANSF. 4TA SEMANA OCTUBRE 2024</t>
  </si>
  <si>
    <t>1° SEMANA OCTUBRE 2024</t>
  </si>
  <si>
    <t>TRANSF. 1RA SEMANA OCTUBRE 2024</t>
  </si>
  <si>
    <t>2° SEMANA OCTUBRE 2024</t>
  </si>
  <si>
    <t>TRANSF. 2DA SEMANA OCTUBRE 2024</t>
  </si>
  <si>
    <t>3° SEMANA OCTUBRE 2024</t>
  </si>
  <si>
    <t>TRANSF. 3RA SEMANA OCTUBRE 2024</t>
  </si>
  <si>
    <t>4° SEMANA OCTUBRE 2024</t>
  </si>
  <si>
    <t>5° SEMANA NOVIEMBRE 2024</t>
  </si>
  <si>
    <t>TRANSF. 5TA SEMANA OCTUBRE 2024</t>
  </si>
  <si>
    <t>1° SEMANA NOVIEMBRE 2024</t>
  </si>
  <si>
    <t>TRANSF. 1RA SEMANA NOVIEMBRE 2024</t>
  </si>
  <si>
    <t>2° SEMANA NOVIEMBRE 2024</t>
  </si>
  <si>
    <t>TRANSF. 2DA SEMANA NOVIEMBRE 2024</t>
  </si>
  <si>
    <t>3° SEMANA NOVIEMBRE 2024</t>
  </si>
  <si>
    <t>TRANSF. 3RA SEMANA NOVIEMBRE 2024</t>
  </si>
  <si>
    <t>4° SEMANA NOVIEMBRE 2024</t>
  </si>
  <si>
    <t>TRANSF. 4TA SEMANA NOVIEMBRE 2024</t>
  </si>
  <si>
    <t>1° SEMANA DICIEMBRE 2024</t>
  </si>
  <si>
    <t>TRANSF. 1RA SEMANA DICIEMBRE 2024</t>
  </si>
  <si>
    <t>2° SEMANA DICIEMBRE 2024</t>
  </si>
  <si>
    <t>TRANSF. 2DA SEMANA DICIEMBRE 2024</t>
  </si>
  <si>
    <t>3° SEMANA DICIEMBRE 2024</t>
  </si>
  <si>
    <t>TRANSF. 3RA SEMANA DICIEMBRE 2024</t>
  </si>
  <si>
    <t>4° SEMANA DICIEMBRE 2024</t>
  </si>
  <si>
    <t>TRANSF. 4TA SEMANA DICIEMBRE 2024</t>
  </si>
  <si>
    <t>Partida 1.01.02.02. APOYO FINANCIERO  PROVINCIAL</t>
  </si>
  <si>
    <t>Ministerio de Desarrollo Humano y Promoción Social</t>
  </si>
  <si>
    <t>Adenda niñez adolec y Flia Nov/dic 2023</t>
  </si>
  <si>
    <t>DIR DE ACCION SOCIAL/ HONORARIOS</t>
  </si>
  <si>
    <t>adenda CEDI Oct-DIC /23</t>
  </si>
  <si>
    <t>Adenda niñez adolec y Flia Oct/Nov/dic 2023</t>
  </si>
  <si>
    <t>Tesorería Dirección de la Niñez, Adolescencia y Familia - Dirección de Niñez, Adolescencia y Familia</t>
  </si>
  <si>
    <t>Tesorería General - Obligaciones a Cargo del Tesoro</t>
  </si>
  <si>
    <t>FEM para hacer frente a desequilibrios financieros</t>
  </si>
  <si>
    <t>DEPTO CONTABLE/ GASTOS DEL EJERCICIO</t>
  </si>
  <si>
    <t>Area Mujer Oct a Dic 2023</t>
  </si>
  <si>
    <t>FEM para gasto sonido e iluminacion aniversario departamento</t>
  </si>
  <si>
    <t>DEPTO CONTABLE/ GASTOS EVENTO</t>
  </si>
  <si>
    <t xml:space="preserve">COLONIA VERANO      </t>
  </si>
  <si>
    <t>UMMA Agosto a Diciembre 2023</t>
  </si>
  <si>
    <t>CEDI Junio a Diciembre 2023</t>
  </si>
  <si>
    <t>JARDIN COSECHA</t>
  </si>
  <si>
    <t>Adenda niñez adolec y Flia Feb / mzo 2024</t>
  </si>
  <si>
    <t>UMCOP ENERO 2024</t>
  </si>
  <si>
    <t>Area GENERO Enero 2024</t>
  </si>
  <si>
    <t>Area GENERO Febrero 2024</t>
  </si>
  <si>
    <t>UMCOP FEBRERO 2024</t>
  </si>
  <si>
    <t>UMCOP MARZO a JUNIO 2024</t>
  </si>
  <si>
    <t>Area GENERO MARZO a JUNIO 2024</t>
  </si>
  <si>
    <t>CEDI Enero a Marzo 2024</t>
  </si>
  <si>
    <t>CEDI En Abril a Septiembre 2024</t>
  </si>
  <si>
    <t>Adenda niñez adolec y Flia  2024</t>
  </si>
  <si>
    <t>CEDI addenda Abril a Septiembre 2024</t>
  </si>
  <si>
    <t>Area GENERO JULIO a SEPT 2024</t>
  </si>
  <si>
    <t>Area Mujer Dic 2023</t>
  </si>
  <si>
    <t>Area Mujer Jun a Agost 2024</t>
  </si>
  <si>
    <t>FEM para gasto modlos habitacionales</t>
  </si>
  <si>
    <t>Adenda niñez Sept a Dic 2024</t>
  </si>
  <si>
    <t>UMCOP jul a sept2024</t>
  </si>
  <si>
    <t>CEDI addenda Sept a Dic 2024</t>
  </si>
  <si>
    <t>UMMA diciembre 2023</t>
  </si>
  <si>
    <t>UMCOP JUNIO A AGOSTO 2024</t>
  </si>
  <si>
    <t>Adenda UMCOP Jsept a Dic 2024</t>
  </si>
  <si>
    <t>Area GENERO sept y octu 2024</t>
  </si>
  <si>
    <t>UMCOP oct a nov 2024</t>
  </si>
  <si>
    <t>Area GENERO Oct a Dic 2024</t>
  </si>
  <si>
    <t>FEM para gasto de gestion</t>
  </si>
  <si>
    <t>ADENDA Area Mujer Dic 2023</t>
  </si>
  <si>
    <t xml:space="preserve">FODERE     </t>
  </si>
  <si>
    <t>OBRA PASEO Y PISTA SALUD</t>
  </si>
  <si>
    <t>CUOTA 03/2023</t>
  </si>
  <si>
    <t>CUOTA 04/2023</t>
  </si>
  <si>
    <t>CUOTA 05/2023</t>
  </si>
  <si>
    <t xml:space="preserve">Polideportivo Bº Conjunto 1 y 2 </t>
  </si>
  <si>
    <t>ANTICIPO 2024</t>
  </si>
  <si>
    <t>PERIODO: DEL 01 DE ENERO A 31 DE DICIEMBRE DE 2024</t>
  </si>
  <si>
    <r>
      <rPr>
        <b/>
        <u/>
        <sz val="12"/>
        <rFont val="Calibri"/>
        <family val="2"/>
        <scheme val="minor"/>
      </rPr>
      <t>MUNICIPIO</t>
    </r>
    <r>
      <rPr>
        <b/>
        <sz val="12"/>
        <rFont val="Calibri"/>
        <family val="2"/>
        <scheme val="minor"/>
      </rPr>
      <t>: ZONDA</t>
    </r>
  </si>
  <si>
    <t>MUNICIPIO: ZONDA</t>
  </si>
  <si>
    <t>ZONDA</t>
  </si>
  <si>
    <t>incremento de caja y banco</t>
  </si>
  <si>
    <t>DEL SECTOR PUBLICO CORRIENTE</t>
  </si>
  <si>
    <t xml:space="preserve">            Otras Tasas (habilitcion comercial y obras, certif. construccion, Derechos de Construcción, Inspecciones Eléctricas y de Obras)</t>
  </si>
  <si>
    <t xml:space="preserve">            Otras Contribuciones </t>
  </si>
  <si>
    <t xml:space="preserve">            Derechos y Concesiones Cementerio</t>
  </si>
  <si>
    <t xml:space="preserve">           Inspecciones electricas, obras y servicios</t>
  </si>
  <si>
    <t>cargo reservado para puestos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</si>
</sst>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4" formatCode="_-&quot;$&quot;\ * #,##0.00_-;\-&quot;$&quot;\ * #,##0.00_-;_-&quot;$&quot;\ * &quot;-&quot;??_-;_-@_-"/>
    <numFmt numFmtId="164" formatCode="_-* #,##0\ _€_-;\-* #,##0\ _€_-;_-* &quot;-&quot;\ _€_-;_-@_-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[$$-2C0A]\ * #,##0.00_-;\-[$$-2C0A]\ * #,##0.00_-;_-[$$-2C0A]\ * &quot;-&quot;??_-;_-@_-"/>
    <numFmt numFmtId="168" formatCode="_-* #,##0\ _P_t_a_-;\-* #,##0\ _P_t_a_-;_-* &quot;-&quot;??\ _P_t_a_-;_-@_-"/>
    <numFmt numFmtId="169" formatCode="_ * #,##0.00_ ;_ * \-#,##0.00_ ;_ * &quot;-&quot;??_ ;_ @_ "/>
    <numFmt numFmtId="170" formatCode="\-"/>
    <numFmt numFmtId="171" formatCode="#.##000"/>
    <numFmt numFmtId="172" formatCode="&quot;$&quot;#,#00"/>
    <numFmt numFmtId="173" formatCode="m\o\n\th\ d\,\ yyyy"/>
    <numFmt numFmtId="174" formatCode="_-* #,##0.00\ [$€]_-;\-* #,##0.00\ [$€]_-;_-* &quot;-&quot;??\ [$€]_-;_-@_-"/>
    <numFmt numFmtId="175" formatCode="#.##0,"/>
    <numFmt numFmtId="176" formatCode="d\-mmmm\-yyyy"/>
    <numFmt numFmtId="177" formatCode="#,#00"/>
    <numFmt numFmtId="178" formatCode="#,"/>
    <numFmt numFmtId="179" formatCode="\$#,##0.00_);\(\$#,##0.00\)"/>
    <numFmt numFmtId="180" formatCode="\$#,##0_);\(\$#,##0\)"/>
    <numFmt numFmtId="181" formatCode="General_)"/>
    <numFmt numFmtId="182" formatCode="%#,#00"/>
  </numFmts>
  <fonts count="60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3" tint="0.39997558519241921"/>
      <name val="Arial Black"/>
      <family val="2"/>
    </font>
    <font>
      <b/>
      <sz val="36"/>
      <color theme="0" tint="-0.3499862666707357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4"/>
      <color theme="0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vertAlign val="superscript"/>
      <sz val="12"/>
      <color theme="0"/>
      <name val="Calibri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b/>
      <sz val="10"/>
      <name val="Arial Unicode MS"/>
      <family val="2"/>
    </font>
    <font>
      <b/>
      <sz val="9"/>
      <name val="Arial Unicode MS"/>
      <family val="3"/>
      <charset val="128"/>
    </font>
    <font>
      <b/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Courier"/>
      <family val="3"/>
    </font>
    <font>
      <sz val="10"/>
      <name val="Arial CE"/>
    </font>
    <font>
      <sz val="12"/>
      <name val="Arial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FB66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200"/>
        <bgColor rgb="FFFF8200"/>
      </patternFill>
    </fill>
    <fill>
      <patternFill patternType="solid">
        <fgColor rgb="FFFFECD9"/>
        <bgColor rgb="FFFF8200"/>
      </patternFill>
    </fill>
    <fill>
      <patternFill patternType="solid">
        <fgColor rgb="FFFFECD9"/>
        <bgColor rgb="FFFFECD9"/>
      </patternFill>
    </fill>
    <fill>
      <patternFill patternType="solid">
        <fgColor rgb="FFFFECD9"/>
        <bgColor rgb="FFE5E5E5"/>
      </patternFill>
    </fill>
    <fill>
      <patternFill patternType="solid">
        <fgColor rgb="FFFFECD9"/>
        <bgColor rgb="FF7F7F7F"/>
      </patternFill>
    </fill>
    <fill>
      <patternFill patternType="solid">
        <fgColor rgb="FFFFFF0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5117038483843"/>
      </right>
      <top/>
      <bottom style="medium">
        <color indexed="64"/>
      </bottom>
      <diagonal/>
    </border>
    <border>
      <left style="thin">
        <color theme="4" tint="0.79995117038483843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79995117038483843"/>
      </left>
      <right style="thin">
        <color theme="4" tint="0.79995117038483843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4" tint="0.7999511703848384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9">
    <xf numFmtId="0" fontId="0" fillId="0" borderId="0"/>
    <xf numFmtId="0" fontId="6" fillId="0" borderId="0"/>
    <xf numFmtId="0" fontId="6" fillId="0" borderId="0"/>
    <xf numFmtId="0" fontId="11" fillId="0" borderId="0"/>
    <xf numFmtId="0" fontId="6" fillId="0" borderId="0"/>
    <xf numFmtId="37" fontId="22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1" fontId="51" fillId="0" borderId="0">
      <protection locked="0"/>
    </xf>
    <xf numFmtId="172" fontId="51" fillId="0" borderId="0">
      <protection locked="0"/>
    </xf>
    <xf numFmtId="173" fontId="51" fillId="0" borderId="0">
      <protection locked="0"/>
    </xf>
    <xf numFmtId="174" fontId="6" fillId="0" borderId="0" applyFont="0" applyFill="0" applyBorder="0" applyAlignment="0" applyProtection="0"/>
    <xf numFmtId="175" fontId="51" fillId="0" borderId="0">
      <protection locked="0"/>
    </xf>
    <xf numFmtId="175" fontId="51" fillId="0" borderId="0">
      <protection locked="0"/>
    </xf>
    <xf numFmtId="175" fontId="52" fillId="0" borderId="0">
      <protection locked="0"/>
    </xf>
    <xf numFmtId="175" fontId="51" fillId="0" borderId="0">
      <protection locked="0"/>
    </xf>
    <xf numFmtId="175" fontId="51" fillId="0" borderId="0">
      <protection locked="0"/>
    </xf>
    <xf numFmtId="175" fontId="51" fillId="0" borderId="0">
      <protection locked="0"/>
    </xf>
    <xf numFmtId="175" fontId="52" fillId="0" borderId="0">
      <protection locked="0"/>
    </xf>
    <xf numFmtId="176" fontId="6" fillId="0" borderId="0" applyFill="0" applyBorder="0" applyAlignment="0" applyProtection="0"/>
    <xf numFmtId="2" fontId="6" fillId="0" borderId="0" applyFill="0" applyBorder="0" applyAlignment="0" applyProtection="0"/>
    <xf numFmtId="177" fontId="51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0" fontId="54" fillId="0" borderId="0">
      <protection locked="0"/>
    </xf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9" fontId="6" fillId="0" borderId="0" applyFill="0" applyBorder="0" applyAlignment="0" applyProtection="0"/>
    <xf numFmtId="180" fontId="6" fillId="0" borderId="0" applyFill="0" applyBorder="0" applyAlignment="0" applyProtection="0"/>
    <xf numFmtId="0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0" fontId="56" fillId="0" borderId="0"/>
    <xf numFmtId="0" fontId="57" fillId="0" borderId="0"/>
    <xf numFmtId="0" fontId="11" fillId="0" borderId="0"/>
    <xf numFmtId="0" fontId="55" fillId="0" borderId="0"/>
    <xf numFmtId="0" fontId="6" fillId="0" borderId="0"/>
    <xf numFmtId="182" fontId="51" fillId="0" borderId="0">
      <protection locked="0"/>
    </xf>
    <xf numFmtId="9" fontId="6" fillId="0" borderId="0" applyFont="0" applyFill="0" applyBorder="0" applyAlignment="0" applyProtection="0"/>
    <xf numFmtId="39" fontId="6" fillId="0" borderId="0" applyFill="0" applyBorder="0" applyAlignment="0" applyProtection="0"/>
    <xf numFmtId="37" fontId="6" fillId="0" borderId="0" applyFill="0" applyBorder="0" applyAlignment="0" applyProtection="0"/>
    <xf numFmtId="44" fontId="11" fillId="0" borderId="0" applyFont="0" applyFill="0" applyBorder="0" applyAlignment="0" applyProtection="0"/>
  </cellStyleXfs>
  <cellXfs count="69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37" fontId="1" fillId="0" borderId="0" xfId="0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3" fontId="1" fillId="2" borderId="0" xfId="0" applyNumberFormat="1" applyFont="1" applyFill="1"/>
    <xf numFmtId="0" fontId="2" fillId="2" borderId="0" xfId="0" applyFont="1" applyFill="1"/>
    <xf numFmtId="0" fontId="1" fillId="0" borderId="4" xfId="0" applyFont="1" applyBorder="1"/>
    <xf numFmtId="0" fontId="5" fillId="0" borderId="4" xfId="0" applyFont="1" applyBorder="1" applyAlignment="1">
      <alignment vertical="center"/>
    </xf>
    <xf numFmtId="0" fontId="1" fillId="5" borderId="3" xfId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5" borderId="4" xfId="1" applyFont="1" applyFill="1" applyBorder="1" applyAlignment="1">
      <alignment vertical="center"/>
    </xf>
    <xf numFmtId="164" fontId="1" fillId="0" borderId="24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right" vertical="center"/>
    </xf>
    <xf numFmtId="0" fontId="1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41" fontId="5" fillId="2" borderId="14" xfId="0" applyNumberFormat="1" applyFont="1" applyFill="1" applyBorder="1" applyAlignment="1">
      <alignment horizontal="right"/>
    </xf>
    <xf numFmtId="41" fontId="5" fillId="2" borderId="14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right"/>
    </xf>
    <xf numFmtId="41" fontId="5" fillId="2" borderId="6" xfId="0" applyNumberFormat="1" applyFont="1" applyFill="1" applyBorder="1" applyAlignment="1">
      <alignment horizontal="right" vertical="center"/>
    </xf>
    <xf numFmtId="0" fontId="1" fillId="5" borderId="3" xfId="0" applyFont="1" applyFill="1" applyBorder="1"/>
    <xf numFmtId="0" fontId="1" fillId="4" borderId="4" xfId="0" applyFont="1" applyFill="1" applyBorder="1"/>
    <xf numFmtId="164" fontId="1" fillId="2" borderId="14" xfId="0" applyNumberFormat="1" applyFont="1" applyFill="1" applyBorder="1"/>
    <xf numFmtId="164" fontId="1" fillId="2" borderId="6" xfId="0" applyNumberFormat="1" applyFont="1" applyFill="1" applyBorder="1"/>
    <xf numFmtId="164" fontId="1" fillId="2" borderId="15" xfId="0" applyNumberFormat="1" applyFont="1" applyFill="1" applyBorder="1" applyAlignment="1">
      <alignment vertical="center"/>
    </xf>
    <xf numFmtId="3" fontId="5" fillId="0" borderId="4" xfId="0" applyNumberFormat="1" applyFont="1" applyBorder="1"/>
    <xf numFmtId="0" fontId="5" fillId="0" borderId="4" xfId="0" applyFont="1" applyBorder="1"/>
    <xf numFmtId="3" fontId="1" fillId="0" borderId="4" xfId="0" applyNumberFormat="1" applyFont="1" applyBorder="1"/>
    <xf numFmtId="164" fontId="1" fillId="2" borderId="14" xfId="0" applyNumberFormat="1" applyFont="1" applyFill="1" applyBorder="1" applyAlignment="1">
      <alignment vertical="center"/>
    </xf>
    <xf numFmtId="164" fontId="1" fillId="2" borderId="2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2" borderId="4" xfId="0" applyFont="1" applyFill="1" applyBorder="1"/>
    <xf numFmtId="41" fontId="5" fillId="4" borderId="14" xfId="0" applyNumberFormat="1" applyFont="1" applyFill="1" applyBorder="1"/>
    <xf numFmtId="41" fontId="5" fillId="4" borderId="6" xfId="0" applyNumberFormat="1" applyFont="1" applyFill="1" applyBorder="1"/>
    <xf numFmtId="41" fontId="5" fillId="4" borderId="15" xfId="0" applyNumberFormat="1" applyFont="1" applyFill="1" applyBorder="1" applyAlignment="1">
      <alignment vertical="center"/>
    </xf>
    <xf numFmtId="0" fontId="1" fillId="4" borderId="5" xfId="0" applyFont="1" applyFill="1" applyBorder="1"/>
    <xf numFmtId="41" fontId="5" fillId="4" borderId="18" xfId="0" applyNumberFormat="1" applyFont="1" applyFill="1" applyBorder="1"/>
    <xf numFmtId="41" fontId="5" fillId="4" borderId="9" xfId="0" applyNumberFormat="1" applyFont="1" applyFill="1" applyBorder="1"/>
    <xf numFmtId="0" fontId="2" fillId="0" borderId="4" xfId="0" applyFont="1" applyBorder="1"/>
    <xf numFmtId="164" fontId="2" fillId="2" borderId="14" xfId="0" applyNumberFormat="1" applyFont="1" applyFill="1" applyBorder="1"/>
    <xf numFmtId="164" fontId="2" fillId="2" borderId="6" xfId="0" applyNumberFormat="1" applyFont="1" applyFill="1" applyBorder="1"/>
    <xf numFmtId="164" fontId="2" fillId="2" borderId="15" xfId="0" applyNumberFormat="1" applyFont="1" applyFill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41" fontId="1" fillId="2" borderId="14" xfId="0" applyNumberFormat="1" applyFont="1" applyFill="1" applyBorder="1" applyAlignment="1">
      <alignment horizontal="right"/>
    </xf>
    <xf numFmtId="41" fontId="1" fillId="2" borderId="40" xfId="0" applyNumberFormat="1" applyFont="1" applyFill="1" applyBorder="1" applyAlignment="1">
      <alignment horizontal="right"/>
    </xf>
    <xf numFmtId="41" fontId="5" fillId="2" borderId="40" xfId="0" applyNumberFormat="1" applyFont="1" applyFill="1" applyBorder="1" applyAlignment="1">
      <alignment horizontal="right"/>
    </xf>
    <xf numFmtId="41" fontId="1" fillId="4" borderId="14" xfId="0" applyNumberFormat="1" applyFont="1" applyFill="1" applyBorder="1" applyAlignment="1">
      <alignment horizontal="right"/>
    </xf>
    <xf numFmtId="41" fontId="1" fillId="4" borderId="6" xfId="0" applyNumberFormat="1" applyFont="1" applyFill="1" applyBorder="1" applyAlignment="1">
      <alignment horizontal="right"/>
    </xf>
    <xf numFmtId="41" fontId="1" fillId="4" borderId="15" xfId="0" applyNumberFormat="1" applyFont="1" applyFill="1" applyBorder="1" applyAlignment="1">
      <alignment horizontal="right" vertical="center"/>
    </xf>
    <xf numFmtId="41" fontId="1" fillId="4" borderId="14" xfId="0" applyNumberFormat="1" applyFont="1" applyFill="1" applyBorder="1" applyAlignment="1">
      <alignment horizontal="right" vertical="center"/>
    </xf>
    <xf numFmtId="41" fontId="1" fillId="4" borderId="24" xfId="0" applyNumberFormat="1" applyFont="1" applyFill="1" applyBorder="1" applyAlignment="1">
      <alignment horizontal="right" vertical="center"/>
    </xf>
    <xf numFmtId="41" fontId="1" fillId="4" borderId="40" xfId="0" applyNumberFormat="1" applyFont="1" applyFill="1" applyBorder="1" applyAlignment="1">
      <alignment horizontal="right"/>
    </xf>
    <xf numFmtId="41" fontId="1" fillId="0" borderId="14" xfId="0" applyNumberFormat="1" applyFont="1" applyBorder="1" applyAlignment="1">
      <alignment horizontal="right" vertical="center"/>
    </xf>
    <xf numFmtId="41" fontId="1" fillId="2" borderId="15" xfId="0" applyNumberFormat="1" applyFont="1" applyFill="1" applyBorder="1" applyAlignment="1">
      <alignment horizontal="right" vertical="center"/>
    </xf>
    <xf numFmtId="41" fontId="1" fillId="0" borderId="24" xfId="0" applyNumberFormat="1" applyFont="1" applyBorder="1" applyAlignment="1">
      <alignment horizontal="right" vertical="center"/>
    </xf>
    <xf numFmtId="41" fontId="1" fillId="5" borderId="12" xfId="0" applyNumberFormat="1" applyFont="1" applyFill="1" applyBorder="1" applyAlignment="1">
      <alignment horizontal="right" vertical="center"/>
    </xf>
    <xf numFmtId="41" fontId="1" fillId="5" borderId="27" xfId="0" applyNumberFormat="1" applyFont="1" applyFill="1" applyBorder="1" applyAlignment="1">
      <alignment horizontal="right" vertical="center"/>
    </xf>
    <xf numFmtId="41" fontId="1" fillId="2" borderId="14" xfId="0" applyNumberFormat="1" applyFont="1" applyFill="1" applyBorder="1" applyAlignment="1">
      <alignment horizontal="right" vertical="center"/>
    </xf>
    <xf numFmtId="41" fontId="1" fillId="2" borderId="24" xfId="0" applyNumberFormat="1" applyFont="1" applyFill="1" applyBorder="1" applyAlignment="1">
      <alignment horizontal="right" vertical="center"/>
    </xf>
    <xf numFmtId="41" fontId="1" fillId="5" borderId="14" xfId="0" applyNumberFormat="1" applyFont="1" applyFill="1" applyBorder="1" applyAlignment="1">
      <alignment horizontal="right"/>
    </xf>
    <xf numFmtId="41" fontId="1" fillId="5" borderId="6" xfId="0" applyNumberFormat="1" applyFont="1" applyFill="1" applyBorder="1" applyAlignment="1">
      <alignment horizontal="right"/>
    </xf>
    <xf numFmtId="41" fontId="1" fillId="5" borderId="15" xfId="0" applyNumberFormat="1" applyFont="1" applyFill="1" applyBorder="1" applyAlignment="1">
      <alignment horizontal="right"/>
    </xf>
    <xf numFmtId="41" fontId="1" fillId="5" borderId="24" xfId="0" applyNumberFormat="1" applyFont="1" applyFill="1" applyBorder="1" applyAlignment="1">
      <alignment horizontal="right"/>
    </xf>
    <xf numFmtId="41" fontId="5" fillId="2" borderId="15" xfId="0" applyNumberFormat="1" applyFont="1" applyFill="1" applyBorder="1" applyAlignment="1">
      <alignment horizontal="right" vertical="center"/>
    </xf>
    <xf numFmtId="41" fontId="5" fillId="2" borderId="24" xfId="0" applyNumberFormat="1" applyFont="1" applyFill="1" applyBorder="1" applyAlignment="1">
      <alignment horizontal="right" vertical="center"/>
    </xf>
    <xf numFmtId="41" fontId="1" fillId="5" borderId="12" xfId="0" applyNumberFormat="1" applyFont="1" applyFill="1" applyBorder="1"/>
    <xf numFmtId="41" fontId="1" fillId="5" borderId="8" xfId="0" applyNumberFormat="1" applyFont="1" applyFill="1" applyBorder="1"/>
    <xf numFmtId="41" fontId="1" fillId="5" borderId="13" xfId="0" applyNumberFormat="1" applyFont="1" applyFill="1" applyBorder="1" applyAlignment="1">
      <alignment vertical="center"/>
    </xf>
    <xf numFmtId="41" fontId="1" fillId="5" borderId="12" xfId="0" applyNumberFormat="1" applyFont="1" applyFill="1" applyBorder="1" applyAlignment="1">
      <alignment vertical="center"/>
    </xf>
    <xf numFmtId="41" fontId="1" fillId="5" borderId="27" xfId="0" applyNumberFormat="1" applyFont="1" applyFill="1" applyBorder="1" applyAlignment="1">
      <alignment vertical="center"/>
    </xf>
    <xf numFmtId="41" fontId="1" fillId="4" borderId="14" xfId="0" applyNumberFormat="1" applyFont="1" applyFill="1" applyBorder="1"/>
    <xf numFmtId="41" fontId="1" fillId="4" borderId="6" xfId="0" applyNumberFormat="1" applyFont="1" applyFill="1" applyBorder="1"/>
    <xf numFmtId="41" fontId="1" fillId="4" borderId="15" xfId="0" applyNumberFormat="1" applyFont="1" applyFill="1" applyBorder="1" applyAlignment="1">
      <alignment vertical="center"/>
    </xf>
    <xf numFmtId="41" fontId="1" fillId="4" borderId="14" xfId="0" applyNumberFormat="1" applyFont="1" applyFill="1" applyBorder="1" applyAlignment="1">
      <alignment vertical="center"/>
    </xf>
    <xf numFmtId="41" fontId="1" fillId="4" borderId="24" xfId="0" applyNumberFormat="1" applyFont="1" applyFill="1" applyBorder="1" applyAlignment="1">
      <alignment vertical="center"/>
    </xf>
    <xf numFmtId="41" fontId="5" fillId="0" borderId="14" xfId="0" applyNumberFormat="1" applyFont="1" applyBorder="1"/>
    <xf numFmtId="41" fontId="5" fillId="0" borderId="6" xfId="0" applyNumberFormat="1" applyFont="1" applyBorder="1"/>
    <xf numFmtId="41" fontId="1" fillId="0" borderId="15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41" fontId="1" fillId="5" borderId="14" xfId="0" applyNumberFormat="1" applyFont="1" applyFill="1" applyBorder="1"/>
    <xf numFmtId="41" fontId="1" fillId="5" borderId="6" xfId="0" applyNumberFormat="1" applyFont="1" applyFill="1" applyBorder="1"/>
    <xf numFmtId="41" fontId="1" fillId="5" borderId="15" xfId="0" applyNumberFormat="1" applyFont="1" applyFill="1" applyBorder="1" applyAlignment="1">
      <alignment vertical="center"/>
    </xf>
    <xf numFmtId="41" fontId="1" fillId="5" borderId="14" xfId="0" applyNumberFormat="1" applyFont="1" applyFill="1" applyBorder="1" applyAlignment="1">
      <alignment vertical="center"/>
    </xf>
    <xf numFmtId="41" fontId="1" fillId="5" borderId="24" xfId="0" applyNumberFormat="1" applyFont="1" applyFill="1" applyBorder="1" applyAlignment="1">
      <alignment vertical="center"/>
    </xf>
    <xf numFmtId="41" fontId="1" fillId="4" borderId="18" xfId="0" applyNumberFormat="1" applyFont="1" applyFill="1" applyBorder="1" applyAlignment="1">
      <alignment vertical="center"/>
    </xf>
    <xf numFmtId="41" fontId="1" fillId="4" borderId="20" xfId="0" applyNumberFormat="1" applyFont="1" applyFill="1" applyBorder="1" applyAlignment="1">
      <alignment vertical="center"/>
    </xf>
    <xf numFmtId="41" fontId="1" fillId="5" borderId="16" xfId="0" applyNumberFormat="1" applyFont="1" applyFill="1" applyBorder="1"/>
    <xf numFmtId="41" fontId="1" fillId="5" borderId="7" xfId="0" applyNumberFormat="1" applyFont="1" applyFill="1" applyBorder="1"/>
    <xf numFmtId="41" fontId="1" fillId="5" borderId="16" xfId="0" applyNumberFormat="1" applyFont="1" applyFill="1" applyBorder="1" applyAlignment="1">
      <alignment vertical="center"/>
    </xf>
    <xf numFmtId="41" fontId="1" fillId="5" borderId="2" xfId="0" applyNumberFormat="1" applyFont="1" applyFill="1" applyBorder="1" applyAlignment="1">
      <alignment vertical="center"/>
    </xf>
    <xf numFmtId="41" fontId="1" fillId="5" borderId="12" xfId="1" applyNumberFormat="1" applyFont="1" applyFill="1" applyBorder="1" applyAlignment="1">
      <alignment vertical="center"/>
    </xf>
    <xf numFmtId="41" fontId="1" fillId="5" borderId="8" xfId="1" applyNumberFormat="1" applyFont="1" applyFill="1" applyBorder="1" applyAlignment="1">
      <alignment vertical="center"/>
    </xf>
    <xf numFmtId="41" fontId="1" fillId="5" borderId="13" xfId="2" applyNumberFormat="1" applyFont="1" applyFill="1" applyBorder="1" applyAlignment="1">
      <alignment vertical="center"/>
    </xf>
    <xf numFmtId="41" fontId="1" fillId="5" borderId="12" xfId="2" applyNumberFormat="1" applyFont="1" applyFill="1" applyBorder="1" applyAlignment="1">
      <alignment vertical="center"/>
    </xf>
    <xf numFmtId="41" fontId="1" fillId="5" borderId="27" xfId="2" applyNumberFormat="1" applyFont="1" applyFill="1" applyBorder="1" applyAlignment="1">
      <alignment vertical="center"/>
    </xf>
    <xf numFmtId="41" fontId="4" fillId="4" borderId="14" xfId="0" applyNumberFormat="1" applyFont="1" applyFill="1" applyBorder="1" applyAlignment="1">
      <alignment vertical="center"/>
    </xf>
    <xf numFmtId="41" fontId="4" fillId="4" borderId="6" xfId="0" applyNumberFormat="1" applyFont="1" applyFill="1" applyBorder="1" applyAlignment="1">
      <alignment vertical="center"/>
    </xf>
    <xf numFmtId="41" fontId="1" fillId="4" borderId="15" xfId="2" applyNumberFormat="1" applyFont="1" applyFill="1" applyBorder="1" applyAlignment="1">
      <alignment vertical="center"/>
    </xf>
    <xf numFmtId="41" fontId="1" fillId="4" borderId="14" xfId="2" applyNumberFormat="1" applyFont="1" applyFill="1" applyBorder="1" applyAlignment="1">
      <alignment vertical="center"/>
    </xf>
    <xf numFmtId="41" fontId="1" fillId="4" borderId="24" xfId="2" applyNumberFormat="1" applyFont="1" applyFill="1" applyBorder="1" applyAlignment="1">
      <alignment vertical="center"/>
    </xf>
    <xf numFmtId="41" fontId="1" fillId="5" borderId="14" xfId="1" applyNumberFormat="1" applyFont="1" applyFill="1" applyBorder="1" applyAlignment="1">
      <alignment vertical="center"/>
    </xf>
    <xf numFmtId="41" fontId="1" fillId="5" borderId="6" xfId="1" applyNumberFormat="1" applyFont="1" applyFill="1" applyBorder="1" applyAlignment="1">
      <alignment vertical="center"/>
    </xf>
    <xf numFmtId="41" fontId="1" fillId="5" borderId="15" xfId="2" applyNumberFormat="1" applyFont="1" applyFill="1" applyBorder="1" applyAlignment="1">
      <alignment vertical="center"/>
    </xf>
    <xf numFmtId="41" fontId="1" fillId="5" borderId="14" xfId="2" applyNumberFormat="1" applyFont="1" applyFill="1" applyBorder="1" applyAlignment="1">
      <alignment vertical="center"/>
    </xf>
    <xf numFmtId="41" fontId="1" fillId="5" borderId="24" xfId="2" applyNumberFormat="1" applyFont="1" applyFill="1" applyBorder="1" applyAlignment="1">
      <alignment vertical="center"/>
    </xf>
    <xf numFmtId="41" fontId="4" fillId="2" borderId="14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1" fillId="2" borderId="15" xfId="2" applyNumberFormat="1" applyFont="1" applyFill="1" applyBorder="1" applyAlignment="1">
      <alignment vertical="center"/>
    </xf>
    <xf numFmtId="41" fontId="1" fillId="2" borderId="14" xfId="2" applyNumberFormat="1" applyFont="1" applyFill="1" applyBorder="1" applyAlignment="1">
      <alignment vertical="center"/>
    </xf>
    <xf numFmtId="41" fontId="1" fillId="2" borderId="24" xfId="2" applyNumberFormat="1" applyFont="1" applyFill="1" applyBorder="1" applyAlignment="1">
      <alignment vertical="center"/>
    </xf>
    <xf numFmtId="41" fontId="4" fillId="2" borderId="18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41" fontId="1" fillId="2" borderId="19" xfId="2" applyNumberFormat="1" applyFont="1" applyFill="1" applyBorder="1" applyAlignment="1">
      <alignment vertical="center"/>
    </xf>
    <xf numFmtId="41" fontId="1" fillId="3" borderId="36" xfId="0" applyNumberFormat="1" applyFont="1" applyFill="1" applyBorder="1" applyAlignment="1">
      <alignment vertical="center"/>
    </xf>
    <xf numFmtId="41" fontId="1" fillId="3" borderId="37" xfId="0" applyNumberFormat="1" applyFont="1" applyFill="1" applyBorder="1" applyAlignment="1">
      <alignment vertical="center"/>
    </xf>
    <xf numFmtId="41" fontId="1" fillId="3" borderId="34" xfId="0" applyNumberFormat="1" applyFont="1" applyFill="1" applyBorder="1" applyAlignment="1">
      <alignment vertical="center" wrapText="1"/>
    </xf>
    <xf numFmtId="41" fontId="1" fillId="3" borderId="38" xfId="0" applyNumberFormat="1" applyFont="1" applyFill="1" applyBorder="1" applyAlignment="1">
      <alignment vertical="center" wrapText="1"/>
    </xf>
    <xf numFmtId="41" fontId="1" fillId="3" borderId="39" xfId="0" applyNumberFormat="1" applyFont="1" applyFill="1" applyBorder="1" applyAlignment="1">
      <alignment vertical="center" wrapText="1"/>
    </xf>
    <xf numFmtId="41" fontId="1" fillId="5" borderId="18" xfId="0" applyNumberFormat="1" applyFont="1" applyFill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1" fillId="6" borderId="15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/>
    </xf>
    <xf numFmtId="41" fontId="1" fillId="5" borderId="7" xfId="0" applyNumberFormat="1" applyFont="1" applyFill="1" applyBorder="1" applyAlignment="1">
      <alignment horizontal="right"/>
    </xf>
    <xf numFmtId="41" fontId="1" fillId="5" borderId="17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 vertical="center"/>
    </xf>
    <xf numFmtId="41" fontId="1" fillId="5" borderId="2" xfId="0" applyNumberFormat="1" applyFont="1" applyFill="1" applyBorder="1" applyAlignment="1">
      <alignment horizontal="right" vertical="center"/>
    </xf>
    <xf numFmtId="0" fontId="1" fillId="5" borderId="5" xfId="0" applyFont="1" applyFill="1" applyBorder="1"/>
    <xf numFmtId="41" fontId="1" fillId="5" borderId="18" xfId="0" applyNumberFormat="1" applyFont="1" applyFill="1" applyBorder="1"/>
    <xf numFmtId="41" fontId="1" fillId="5" borderId="9" xfId="0" applyNumberFormat="1" applyFont="1" applyFill="1" applyBorder="1"/>
    <xf numFmtId="41" fontId="1" fillId="5" borderId="20" xfId="0" applyNumberFormat="1" applyFont="1" applyFill="1" applyBorder="1" applyAlignment="1">
      <alignment vertical="center"/>
    </xf>
    <xf numFmtId="37" fontId="8" fillId="3" borderId="21" xfId="0" applyNumberFormat="1" applyFont="1" applyFill="1" applyBorder="1" applyAlignment="1">
      <alignment horizontal="center" vertical="center" wrapText="1"/>
    </xf>
    <xf numFmtId="37" fontId="8" fillId="3" borderId="23" xfId="0" applyNumberFormat="1" applyFont="1" applyFill="1" applyBorder="1" applyAlignment="1">
      <alignment horizontal="center" vertical="center"/>
    </xf>
    <xf numFmtId="37" fontId="8" fillId="3" borderId="22" xfId="0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24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2" borderId="43" xfId="0" applyFill="1" applyBorder="1"/>
    <xf numFmtId="0" fontId="0" fillId="2" borderId="0" xfId="0" applyFill="1"/>
    <xf numFmtId="0" fontId="0" fillId="2" borderId="24" xfId="0" applyFill="1" applyBorder="1"/>
    <xf numFmtId="0" fontId="14" fillId="3" borderId="48" xfId="3" applyFont="1" applyFill="1" applyBorder="1" applyAlignment="1">
      <alignment horizontal="center" vertical="center" wrapText="1"/>
    </xf>
    <xf numFmtId="0" fontId="12" fillId="5" borderId="44" xfId="3" applyFont="1" applyFill="1" applyBorder="1" applyAlignment="1">
      <alignment vertical="center"/>
    </xf>
    <xf numFmtId="0" fontId="12" fillId="5" borderId="45" xfId="3" applyFont="1" applyFill="1" applyBorder="1" applyAlignment="1">
      <alignment horizontal="center" vertical="center"/>
    </xf>
    <xf numFmtId="0" fontId="0" fillId="7" borderId="0" xfId="0" applyFill="1"/>
    <xf numFmtId="0" fontId="12" fillId="4" borderId="50" xfId="3" applyFont="1" applyFill="1" applyBorder="1" applyAlignment="1">
      <alignment vertical="center"/>
    </xf>
    <xf numFmtId="0" fontId="12" fillId="4" borderId="51" xfId="3" applyFont="1" applyFill="1" applyBorder="1" applyAlignment="1">
      <alignment horizontal="center" vertical="center"/>
    </xf>
    <xf numFmtId="0" fontId="0" fillId="8" borderId="0" xfId="0" applyFill="1"/>
    <xf numFmtId="0" fontId="12" fillId="2" borderId="50" xfId="3" applyFont="1" applyFill="1" applyBorder="1" applyAlignment="1">
      <alignment vertical="center"/>
    </xf>
    <xf numFmtId="0" fontId="12" fillId="2" borderId="51" xfId="3" applyFont="1" applyFill="1" applyBorder="1" applyAlignment="1">
      <alignment horizontal="center" vertical="center"/>
    </xf>
    <xf numFmtId="0" fontId="0" fillId="2" borderId="50" xfId="3" applyFont="1" applyFill="1" applyBorder="1" applyAlignment="1">
      <alignment vertical="center"/>
    </xf>
    <xf numFmtId="0" fontId="17" fillId="2" borderId="51" xfId="3" applyFont="1" applyFill="1" applyBorder="1" applyAlignment="1">
      <alignment horizontal="center" vertical="center"/>
    </xf>
    <xf numFmtId="0" fontId="12" fillId="5" borderId="50" xfId="3" applyFont="1" applyFill="1" applyBorder="1" applyAlignment="1">
      <alignment vertical="center"/>
    </xf>
    <xf numFmtId="0" fontId="12" fillId="5" borderId="51" xfId="3" applyFont="1" applyFill="1" applyBorder="1" applyAlignment="1">
      <alignment horizontal="center" vertical="center"/>
    </xf>
    <xf numFmtId="0" fontId="0" fillId="2" borderId="53" xfId="0" applyFill="1" applyBorder="1"/>
    <xf numFmtId="0" fontId="0" fillId="7" borderId="53" xfId="0" applyFill="1" applyBorder="1"/>
    <xf numFmtId="0" fontId="0" fillId="0" borderId="53" xfId="0" applyBorder="1"/>
    <xf numFmtId="0" fontId="0" fillId="2" borderId="54" xfId="0" applyFill="1" applyBorder="1"/>
    <xf numFmtId="0" fontId="0" fillId="8" borderId="54" xfId="0" applyFill="1" applyBorder="1"/>
    <xf numFmtId="0" fontId="9" fillId="5" borderId="47" xfId="3" applyFont="1" applyFill="1" applyBorder="1" applyAlignment="1">
      <alignment horizontal="left" vertical="center"/>
    </xf>
    <xf numFmtId="0" fontId="9" fillId="5" borderId="48" xfId="3" applyFont="1" applyFill="1" applyBorder="1" applyAlignment="1">
      <alignment horizontal="center" vertical="center"/>
    </xf>
    <xf numFmtId="0" fontId="18" fillId="0" borderId="0" xfId="4" applyFont="1"/>
    <xf numFmtId="0" fontId="15" fillId="0" borderId="0" xfId="4" applyFont="1"/>
    <xf numFmtId="0" fontId="21" fillId="0" borderId="0" xfId="4" applyFont="1"/>
    <xf numFmtId="0" fontId="15" fillId="0" borderId="0" xfId="4" applyFont="1" applyAlignment="1">
      <alignment horizontal="left"/>
    </xf>
    <xf numFmtId="0" fontId="10" fillId="0" borderId="62" xfId="4" applyFont="1" applyBorder="1" applyAlignment="1">
      <alignment horizontal="center" vertical="center" wrapText="1"/>
    </xf>
    <xf numFmtId="0" fontId="15" fillId="0" borderId="62" xfId="4" applyFont="1" applyBorder="1" applyProtection="1">
      <protection locked="0"/>
    </xf>
    <xf numFmtId="0" fontId="15" fillId="0" borderId="0" xfId="4" applyFont="1" applyProtection="1">
      <protection locked="0"/>
    </xf>
    <xf numFmtId="0" fontId="15" fillId="0" borderId="65" xfId="4" applyFont="1" applyBorder="1" applyProtection="1">
      <protection locked="0"/>
    </xf>
    <xf numFmtId="0" fontId="15" fillId="0" borderId="67" xfId="4" applyFont="1" applyBorder="1" applyProtection="1">
      <protection locked="0"/>
    </xf>
    <xf numFmtId="0" fontId="15" fillId="2" borderId="0" xfId="4" applyFont="1" applyFill="1"/>
    <xf numFmtId="0" fontId="28" fillId="0" borderId="0" xfId="0" applyFont="1"/>
    <xf numFmtId="0" fontId="29" fillId="10" borderId="33" xfId="0" applyFont="1" applyFill="1" applyBorder="1" applyAlignment="1">
      <alignment horizontal="left"/>
    </xf>
    <xf numFmtId="0" fontId="29" fillId="10" borderId="2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10" borderId="70" xfId="0" applyFont="1" applyFill="1" applyBorder="1" applyAlignment="1">
      <alignment horizontal="center" vertical="center"/>
    </xf>
    <xf numFmtId="0" fontId="30" fillId="10" borderId="71" xfId="0" applyFont="1" applyFill="1" applyBorder="1" applyAlignment="1">
      <alignment horizontal="center" vertical="center"/>
    </xf>
    <xf numFmtId="0" fontId="30" fillId="10" borderId="72" xfId="0" applyFont="1" applyFill="1" applyBorder="1" applyAlignment="1">
      <alignment horizontal="center" vertical="center" wrapText="1"/>
    </xf>
    <xf numFmtId="0" fontId="30" fillId="10" borderId="72" xfId="0" applyFont="1" applyFill="1" applyBorder="1" applyAlignment="1">
      <alignment horizontal="center" vertical="center"/>
    </xf>
    <xf numFmtId="0" fontId="30" fillId="10" borderId="73" xfId="0" applyFont="1" applyFill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/>
    </xf>
    <xf numFmtId="14" fontId="25" fillId="0" borderId="74" xfId="0" applyNumberFormat="1" applyFont="1" applyBorder="1"/>
    <xf numFmtId="0" fontId="25" fillId="0" borderId="36" xfId="0" applyFont="1" applyBorder="1"/>
    <xf numFmtId="0" fontId="25" fillId="0" borderId="36" xfId="0" applyFont="1" applyBorder="1" applyAlignment="1">
      <alignment horizontal="left" wrapText="1"/>
    </xf>
    <xf numFmtId="4" fontId="25" fillId="0" borderId="36" xfId="0" applyNumberFormat="1" applyFont="1" applyBorder="1"/>
    <xf numFmtId="4" fontId="25" fillId="0" borderId="37" xfId="0" applyNumberFormat="1" applyFont="1" applyBorder="1"/>
    <xf numFmtId="0" fontId="26" fillId="0" borderId="34" xfId="0" applyFont="1" applyBorder="1"/>
    <xf numFmtId="0" fontId="26" fillId="0" borderId="65" xfId="0" applyFont="1" applyBorder="1"/>
    <xf numFmtId="4" fontId="26" fillId="11" borderId="61" xfId="0" applyNumberFormat="1" applyFont="1" applyFill="1" applyBorder="1"/>
    <xf numFmtId="4" fontId="26" fillId="11" borderId="1" xfId="0" applyNumberFormat="1" applyFont="1" applyFill="1" applyBorder="1"/>
    <xf numFmtId="0" fontId="26" fillId="0" borderId="24" xfId="0" applyFont="1" applyBorder="1"/>
    <xf numFmtId="0" fontId="30" fillId="10" borderId="78" xfId="0" applyFont="1" applyFill="1" applyBorder="1" applyAlignment="1">
      <alignment horizontal="center" vertical="center" wrapText="1"/>
    </xf>
    <xf numFmtId="0" fontId="30" fillId="12" borderId="79" xfId="0" applyFont="1" applyFill="1" applyBorder="1" applyAlignment="1">
      <alignment horizontal="center" vertical="center"/>
    </xf>
    <xf numFmtId="0" fontId="30" fillId="10" borderId="80" xfId="0" applyFont="1" applyFill="1" applyBorder="1" applyAlignment="1">
      <alignment horizontal="center" vertical="center" wrapText="1"/>
    </xf>
    <xf numFmtId="0" fontId="30" fillId="12" borderId="81" xfId="0" applyFont="1" applyFill="1" applyBorder="1" applyAlignment="1">
      <alignment horizontal="center" vertical="center"/>
    </xf>
    <xf numFmtId="0" fontId="30" fillId="12" borderId="81" xfId="0" applyFont="1" applyFill="1" applyBorder="1" applyAlignment="1">
      <alignment horizontal="center" vertical="center" wrapText="1"/>
    </xf>
    <xf numFmtId="0" fontId="30" fillId="10" borderId="82" xfId="0" applyFont="1" applyFill="1" applyBorder="1" applyAlignment="1">
      <alignment horizontal="center" vertical="center" wrapText="1"/>
    </xf>
    <xf numFmtId="0" fontId="25" fillId="0" borderId="83" xfId="0" applyFont="1" applyBorder="1"/>
    <xf numFmtId="0" fontId="26" fillId="0" borderId="55" xfId="0" applyFont="1" applyBorder="1"/>
    <xf numFmtId="0" fontId="26" fillId="0" borderId="69" xfId="0" applyFont="1" applyBorder="1"/>
    <xf numFmtId="0" fontId="30" fillId="13" borderId="85" xfId="0" applyFont="1" applyFill="1" applyBorder="1" applyAlignment="1">
      <alignment horizontal="center" vertical="center"/>
    </xf>
    <xf numFmtId="0" fontId="30" fillId="13" borderId="86" xfId="0" applyFont="1" applyFill="1" applyBorder="1" applyAlignment="1">
      <alignment horizontal="center" vertical="center"/>
    </xf>
    <xf numFmtId="0" fontId="30" fillId="13" borderId="87" xfId="0" applyFont="1" applyFill="1" applyBorder="1" applyAlignment="1">
      <alignment horizontal="center" vertical="center" wrapText="1"/>
    </xf>
    <xf numFmtId="0" fontId="30" fillId="13" borderId="88" xfId="0" applyFont="1" applyFill="1" applyBorder="1" applyAlignment="1">
      <alignment horizontal="center" vertical="center" wrapText="1"/>
    </xf>
    <xf numFmtId="14" fontId="26" fillId="0" borderId="89" xfId="0" applyNumberFormat="1" applyFont="1" applyBorder="1"/>
    <xf numFmtId="0" fontId="26" fillId="0" borderId="90" xfId="0" applyFont="1" applyBorder="1"/>
    <xf numFmtId="0" fontId="26" fillId="0" borderId="91" xfId="0" applyFont="1" applyBorder="1"/>
    <xf numFmtId="0" fontId="26" fillId="0" borderId="91" xfId="0" applyFont="1" applyBorder="1" applyAlignment="1">
      <alignment horizontal="left" wrapText="1"/>
    </xf>
    <xf numFmtId="4" fontId="26" fillId="0" borderId="91" xfId="0" applyNumberFormat="1" applyFont="1" applyBorder="1"/>
    <xf numFmtId="14" fontId="26" fillId="0" borderId="92" xfId="0" applyNumberFormat="1" applyFont="1" applyBorder="1"/>
    <xf numFmtId="0" fontId="26" fillId="0" borderId="93" xfId="0" applyFont="1" applyBorder="1"/>
    <xf numFmtId="0" fontId="26" fillId="0" borderId="81" xfId="0" applyFont="1" applyBorder="1"/>
    <xf numFmtId="0" fontId="26" fillId="0" borderId="94" xfId="0" applyFont="1" applyBorder="1"/>
    <xf numFmtId="4" fontId="26" fillId="0" borderId="94" xfId="0" applyNumberFormat="1" applyFont="1" applyBorder="1"/>
    <xf numFmtId="0" fontId="30" fillId="13" borderId="95" xfId="0" applyFont="1" applyFill="1" applyBorder="1" applyAlignment="1">
      <alignment horizontal="center" vertical="center"/>
    </xf>
    <xf numFmtId="0" fontId="26" fillId="0" borderId="91" xfId="0" applyFont="1" applyBorder="1" applyAlignment="1">
      <alignment wrapText="1"/>
    </xf>
    <xf numFmtId="4" fontId="26" fillId="0" borderId="96" xfId="0" applyNumberFormat="1" applyFont="1" applyBorder="1"/>
    <xf numFmtId="0" fontId="32" fillId="0" borderId="41" xfId="0" applyFont="1" applyBorder="1" applyAlignment="1">
      <alignment horizontal="left" wrapText="1"/>
    </xf>
    <xf numFmtId="0" fontId="20" fillId="0" borderId="4" xfId="0" applyFont="1" applyBorder="1"/>
    <xf numFmtId="0" fontId="1" fillId="0" borderId="0" xfId="0" applyFont="1"/>
    <xf numFmtId="0" fontId="10" fillId="0" borderId="0" xfId="0" applyFont="1"/>
    <xf numFmtId="0" fontId="13" fillId="2" borderId="98" xfId="3" applyFont="1" applyFill="1" applyBorder="1" applyAlignment="1">
      <alignment vertical="center"/>
    </xf>
    <xf numFmtId="0" fontId="9" fillId="0" borderId="42" xfId="0" applyFont="1" applyBorder="1" applyAlignment="1">
      <alignment horizontal="left"/>
    </xf>
    <xf numFmtId="0" fontId="13" fillId="2" borderId="99" xfId="3" applyFont="1" applyFill="1" applyBorder="1" applyAlignment="1">
      <alignment vertical="center"/>
    </xf>
    <xf numFmtId="0" fontId="16" fillId="0" borderId="42" xfId="0" applyFont="1" applyBorder="1"/>
    <xf numFmtId="49" fontId="0" fillId="0" borderId="100" xfId="0" applyNumberFormat="1" applyBorder="1" applyAlignment="1">
      <alignment horizontal="left"/>
    </xf>
    <xf numFmtId="0" fontId="0" fillId="0" borderId="101" xfId="0" applyBorder="1" applyAlignment="1">
      <alignment horizontal="center"/>
    </xf>
    <xf numFmtId="0" fontId="0" fillId="0" borderId="101" xfId="0" applyBorder="1"/>
    <xf numFmtId="0" fontId="0" fillId="0" borderId="102" xfId="0" applyBorder="1" applyAlignment="1">
      <alignment horizontal="center"/>
    </xf>
    <xf numFmtId="0" fontId="29" fillId="10" borderId="0" xfId="0" applyFont="1" applyFill="1" applyAlignment="1">
      <alignment horizontal="left"/>
    </xf>
    <xf numFmtId="0" fontId="29" fillId="10" borderId="24" xfId="0" applyFont="1" applyFill="1" applyBorder="1" applyAlignment="1">
      <alignment horizontal="left"/>
    </xf>
    <xf numFmtId="0" fontId="34" fillId="10" borderId="5" xfId="0" applyFont="1" applyFill="1" applyBorder="1" applyAlignment="1">
      <alignment horizontal="left"/>
    </xf>
    <xf numFmtId="164" fontId="2" fillId="0" borderId="20" xfId="0" applyNumberFormat="1" applyFont="1" applyBorder="1" applyAlignment="1">
      <alignment vertical="center"/>
    </xf>
    <xf numFmtId="41" fontId="1" fillId="5" borderId="7" xfId="0" applyNumberFormat="1" applyFont="1" applyFill="1" applyBorder="1" applyAlignment="1">
      <alignment vertical="center"/>
    </xf>
    <xf numFmtId="41" fontId="1" fillId="5" borderId="17" xfId="0" applyNumberFormat="1" applyFont="1" applyFill="1" applyBorder="1" applyAlignment="1">
      <alignment vertical="center"/>
    </xf>
    <xf numFmtId="37" fontId="1" fillId="5" borderId="1" xfId="0" applyNumberFormat="1" applyFont="1" applyFill="1" applyBorder="1"/>
    <xf numFmtId="37" fontId="9" fillId="3" borderId="35" xfId="0" applyNumberFormat="1" applyFont="1" applyFill="1" applyBorder="1"/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11" fillId="2" borderId="0" xfId="3" applyFill="1" applyAlignment="1">
      <alignment vertical="center"/>
    </xf>
    <xf numFmtId="0" fontId="9" fillId="0" borderId="4" xfId="0" applyFont="1" applyBorder="1"/>
    <xf numFmtId="0" fontId="12" fillId="2" borderId="0" xfId="3" applyFont="1" applyFill="1" applyAlignment="1">
      <alignment vertical="center"/>
    </xf>
    <xf numFmtId="0" fontId="12" fillId="2" borderId="24" xfId="3" applyFont="1" applyFill="1" applyBorder="1" applyAlignment="1">
      <alignment horizontal="center" vertical="center"/>
    </xf>
    <xf numFmtId="0" fontId="9" fillId="2" borderId="4" xfId="0" applyFont="1" applyFill="1" applyBorder="1"/>
    <xf numFmtId="0" fontId="12" fillId="2" borderId="24" xfId="3" applyFont="1" applyFill="1" applyBorder="1" applyAlignment="1">
      <alignment vertical="center"/>
    </xf>
    <xf numFmtId="0" fontId="11" fillId="2" borderId="24" xfId="3" applyFill="1" applyBorder="1" applyAlignment="1">
      <alignment vertical="center"/>
    </xf>
    <xf numFmtId="0" fontId="14" fillId="3" borderId="104" xfId="3" applyFont="1" applyFill="1" applyBorder="1" applyAlignment="1">
      <alignment vertical="center" wrapText="1"/>
    </xf>
    <xf numFmtId="0" fontId="14" fillId="3" borderId="111" xfId="3" applyFont="1" applyFill="1" applyBorder="1" applyAlignment="1">
      <alignment vertical="center" wrapText="1"/>
    </xf>
    <xf numFmtId="0" fontId="11" fillId="2" borderId="104" xfId="3" applyFill="1" applyBorder="1" applyAlignment="1">
      <alignment horizontal="left" vertical="center"/>
    </xf>
    <xf numFmtId="164" fontId="11" fillId="2" borderId="105" xfId="3" applyNumberFormat="1" applyFill="1" applyBorder="1" applyAlignment="1">
      <alignment horizontal="center" vertical="center"/>
    </xf>
    <xf numFmtId="164" fontId="12" fillId="2" borderId="106" xfId="3" applyNumberFormat="1" applyFont="1" applyFill="1" applyBorder="1" applyAlignment="1">
      <alignment horizontal="center" vertical="center"/>
    </xf>
    <xf numFmtId="0" fontId="11" fillId="2" borderId="104" xfId="3" applyFill="1" applyBorder="1" applyAlignment="1">
      <alignment vertical="center"/>
    </xf>
    <xf numFmtId="0" fontId="36" fillId="2" borderId="0" xfId="3" applyFont="1" applyFill="1" applyAlignment="1">
      <alignment vertical="center"/>
    </xf>
    <xf numFmtId="0" fontId="8" fillId="5" borderId="114" xfId="3" applyFont="1" applyFill="1" applyBorder="1" applyAlignment="1">
      <alignment horizontal="left" vertical="center"/>
    </xf>
    <xf numFmtId="164" fontId="8" fillId="5" borderId="115" xfId="3" applyNumberFormat="1" applyFont="1" applyFill="1" applyBorder="1" applyAlignment="1">
      <alignment horizontal="center" vertical="center"/>
    </xf>
    <xf numFmtId="164" fontId="8" fillId="5" borderId="116" xfId="3" applyNumberFormat="1" applyFont="1" applyFill="1" applyBorder="1" applyAlignment="1">
      <alignment horizontal="center" vertical="center"/>
    </xf>
    <xf numFmtId="0" fontId="12" fillId="4" borderId="117" xfId="3" applyFont="1" applyFill="1" applyBorder="1" applyAlignment="1">
      <alignment horizontal="left" vertical="center"/>
    </xf>
    <xf numFmtId="164" fontId="12" fillId="4" borderId="111" xfId="3" applyNumberFormat="1" applyFont="1" applyFill="1" applyBorder="1" applyAlignment="1">
      <alignment horizontal="center" vertical="center"/>
    </xf>
    <xf numFmtId="164" fontId="12" fillId="4" borderId="118" xfId="3" applyNumberFormat="1" applyFont="1" applyFill="1" applyBorder="1" applyAlignment="1">
      <alignment horizontal="center" vertical="center"/>
    </xf>
    <xf numFmtId="0" fontId="0" fillId="2" borderId="104" xfId="3" applyFont="1" applyFill="1" applyBorder="1" applyAlignment="1">
      <alignment horizontal="left" vertical="center"/>
    </xf>
    <xf numFmtId="0" fontId="12" fillId="4" borderId="104" xfId="3" applyFont="1" applyFill="1" applyBorder="1" applyAlignment="1">
      <alignment horizontal="left" vertical="center"/>
    </xf>
    <xf numFmtId="164" fontId="12" fillId="4" borderId="105" xfId="3" applyNumberFormat="1" applyFont="1" applyFill="1" applyBorder="1" applyAlignment="1">
      <alignment horizontal="center" vertical="center"/>
    </xf>
    <xf numFmtId="164" fontId="12" fillId="4" borderId="106" xfId="3" applyNumberFormat="1" applyFont="1" applyFill="1" applyBorder="1" applyAlignment="1">
      <alignment horizontal="center" vertical="center"/>
    </xf>
    <xf numFmtId="164" fontId="12" fillId="2" borderId="105" xfId="3" applyNumberFormat="1" applyFont="1" applyFill="1" applyBorder="1" applyAlignment="1">
      <alignment horizontal="center" vertical="center"/>
    </xf>
    <xf numFmtId="0" fontId="12" fillId="4" borderId="112" xfId="3" applyFont="1" applyFill="1" applyBorder="1" applyAlignment="1">
      <alignment horizontal="left" vertical="center"/>
    </xf>
    <xf numFmtId="164" fontId="12" fillId="4" borderId="107" xfId="3" applyNumberFormat="1" applyFont="1" applyFill="1" applyBorder="1" applyAlignment="1">
      <alignment horizontal="center" vertical="center"/>
    </xf>
    <xf numFmtId="164" fontId="12" fillId="4" borderId="113" xfId="3" applyNumberFormat="1" applyFont="1" applyFill="1" applyBorder="1" applyAlignment="1">
      <alignment horizontal="center" vertical="center"/>
    </xf>
    <xf numFmtId="0" fontId="8" fillId="3" borderId="119" xfId="3" applyFont="1" applyFill="1" applyBorder="1" applyAlignment="1">
      <alignment horizontal="left" vertical="center"/>
    </xf>
    <xf numFmtId="164" fontId="8" fillId="3" borderId="120" xfId="3" applyNumberFormat="1" applyFont="1" applyFill="1" applyBorder="1" applyAlignment="1">
      <alignment horizontal="center" vertical="center"/>
    </xf>
    <xf numFmtId="164" fontId="8" fillId="3" borderId="121" xfId="3" applyNumberFormat="1" applyFont="1" applyFill="1" applyBorder="1" applyAlignment="1">
      <alignment horizontal="center" vertical="center"/>
    </xf>
    <xf numFmtId="0" fontId="0" fillId="2" borderId="0" xfId="3" applyFont="1" applyFill="1" applyAlignment="1">
      <alignment vertical="center"/>
    </xf>
    <xf numFmtId="0" fontId="0" fillId="2" borderId="0" xfId="3" applyFont="1" applyFill="1" applyAlignment="1">
      <alignment horizontal="left" vertical="center"/>
    </xf>
    <xf numFmtId="0" fontId="15" fillId="2" borderId="0" xfId="3" applyFont="1" applyFill="1" applyAlignment="1">
      <alignment vertical="center"/>
    </xf>
    <xf numFmtId="167" fontId="11" fillId="2" borderId="105" xfId="3" applyNumberFormat="1" applyFill="1" applyBorder="1" applyAlignment="1">
      <alignment horizontal="center" vertical="center"/>
    </xf>
    <xf numFmtId="167" fontId="12" fillId="2" borderId="106" xfId="3" applyNumberFormat="1" applyFont="1" applyFill="1" applyBorder="1" applyAlignment="1">
      <alignment horizontal="center" vertical="center"/>
    </xf>
    <xf numFmtId="167" fontId="8" fillId="5" borderId="115" xfId="3" applyNumberFormat="1" applyFont="1" applyFill="1" applyBorder="1" applyAlignment="1">
      <alignment horizontal="center" vertical="center"/>
    </xf>
    <xf numFmtId="167" fontId="8" fillId="5" borderId="116" xfId="3" applyNumberFormat="1" applyFont="1" applyFill="1" applyBorder="1" applyAlignment="1">
      <alignment horizontal="center" vertical="center"/>
    </xf>
    <xf numFmtId="167" fontId="12" fillId="4" borderId="111" xfId="3" applyNumberFormat="1" applyFont="1" applyFill="1" applyBorder="1" applyAlignment="1">
      <alignment horizontal="center" vertical="center"/>
    </xf>
    <xf numFmtId="167" fontId="12" fillId="4" borderId="118" xfId="3" applyNumberFormat="1" applyFont="1" applyFill="1" applyBorder="1" applyAlignment="1">
      <alignment horizontal="center" vertical="center"/>
    </xf>
    <xf numFmtId="167" fontId="12" fillId="4" borderId="105" xfId="3" applyNumberFormat="1" applyFont="1" applyFill="1" applyBorder="1" applyAlignment="1">
      <alignment horizontal="center" vertical="center"/>
    </xf>
    <xf numFmtId="167" fontId="12" fillId="4" borderId="106" xfId="3" applyNumberFormat="1" applyFont="1" applyFill="1" applyBorder="1" applyAlignment="1">
      <alignment horizontal="center" vertical="center"/>
    </xf>
    <xf numFmtId="167" fontId="12" fillId="2" borderId="105" xfId="3" applyNumberFormat="1" applyFont="1" applyFill="1" applyBorder="1" applyAlignment="1">
      <alignment horizontal="center" vertical="center"/>
    </xf>
    <xf numFmtId="167" fontId="12" fillId="4" borderId="107" xfId="3" applyNumberFormat="1" applyFont="1" applyFill="1" applyBorder="1" applyAlignment="1">
      <alignment horizontal="center" vertical="center"/>
    </xf>
    <xf numFmtId="167" fontId="12" fillId="4" borderId="113" xfId="3" applyNumberFormat="1" applyFont="1" applyFill="1" applyBorder="1" applyAlignment="1">
      <alignment horizontal="center" vertical="center"/>
    </xf>
    <xf numFmtId="167" fontId="8" fillId="3" borderId="120" xfId="3" applyNumberFormat="1" applyFont="1" applyFill="1" applyBorder="1" applyAlignment="1">
      <alignment horizontal="center" vertical="center"/>
    </xf>
    <xf numFmtId="167" fontId="8" fillId="3" borderId="121" xfId="3" applyNumberFormat="1" applyFont="1" applyFill="1" applyBorder="1" applyAlignment="1">
      <alignment horizontal="center" vertical="center"/>
    </xf>
    <xf numFmtId="0" fontId="38" fillId="0" borderId="0" xfId="8" applyFont="1" applyAlignment="1">
      <alignment horizontal="right"/>
    </xf>
    <xf numFmtId="0" fontId="10" fillId="0" borderId="0" xfId="4" applyFont="1"/>
    <xf numFmtId="0" fontId="19" fillId="0" borderId="0" xfId="4" applyFont="1"/>
    <xf numFmtId="37" fontId="23" fillId="0" borderId="0" xfId="5" quotePrefix="1" applyFont="1" applyAlignment="1">
      <alignment horizontal="left"/>
    </xf>
    <xf numFmtId="37" fontId="38" fillId="0" borderId="0" xfId="5" applyFont="1" applyAlignment="1">
      <alignment horizontal="center" vertical="center"/>
    </xf>
    <xf numFmtId="0" fontId="10" fillId="0" borderId="11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 wrapText="1"/>
    </xf>
    <xf numFmtId="0" fontId="21" fillId="0" borderId="41" xfId="4" applyFont="1" applyBorder="1" applyAlignment="1">
      <alignment horizontal="center" vertical="center"/>
    </xf>
    <xf numFmtId="0" fontId="15" fillId="0" borderId="41" xfId="4" applyFont="1" applyBorder="1"/>
    <xf numFmtId="0" fontId="18" fillId="0" borderId="41" xfId="4" applyFont="1" applyBorder="1"/>
    <xf numFmtId="0" fontId="10" fillId="0" borderId="57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21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 wrapText="1"/>
    </xf>
    <xf numFmtId="0" fontId="21" fillId="0" borderId="59" xfId="4" applyFont="1" applyBorder="1" applyAlignment="1">
      <alignment horizontal="center" vertical="center"/>
    </xf>
    <xf numFmtId="0" fontId="15" fillId="0" borderId="59" xfId="4" applyFont="1" applyBorder="1"/>
    <xf numFmtId="0" fontId="10" fillId="0" borderId="69" xfId="4" applyFont="1" applyBorder="1" applyAlignment="1">
      <alignment horizontal="center" vertical="center" wrapText="1"/>
    </xf>
    <xf numFmtId="0" fontId="15" fillId="0" borderId="11" xfId="4" applyFont="1" applyBorder="1" applyProtection="1">
      <protection locked="0"/>
    </xf>
    <xf numFmtId="0" fontId="15" fillId="0" borderId="31" xfId="4" applyFont="1" applyBorder="1" applyProtection="1">
      <protection locked="0"/>
    </xf>
    <xf numFmtId="0" fontId="15" fillId="0" borderId="63" xfId="4" applyFont="1" applyBorder="1" applyProtection="1">
      <protection locked="0"/>
    </xf>
    <xf numFmtId="0" fontId="15" fillId="0" borderId="66" xfId="4" applyFont="1" applyBorder="1" applyProtection="1">
      <protection locked="0"/>
    </xf>
    <xf numFmtId="0" fontId="15" fillId="0" borderId="64" xfId="4" applyFont="1" applyBorder="1" applyProtection="1">
      <protection locked="0"/>
    </xf>
    <xf numFmtId="0" fontId="15" fillId="0" borderId="41" xfId="4" applyFont="1" applyBorder="1" applyProtection="1">
      <protection locked="0"/>
    </xf>
    <xf numFmtId="0" fontId="15" fillId="0" borderId="97" xfId="4" applyFont="1" applyBorder="1" applyProtection="1">
      <protection locked="0"/>
    </xf>
    <xf numFmtId="0" fontId="15" fillId="0" borderId="68" xfId="4" applyFont="1" applyBorder="1" applyProtection="1">
      <protection locked="0"/>
    </xf>
    <xf numFmtId="0" fontId="15" fillId="0" borderId="58" xfId="4" applyFont="1" applyBorder="1" applyProtection="1">
      <protection locked="0"/>
    </xf>
    <xf numFmtId="0" fontId="15" fillId="0" borderId="59" xfId="4" applyFont="1" applyBorder="1" applyProtection="1">
      <protection locked="0"/>
    </xf>
    <xf numFmtId="0" fontId="15" fillId="0" borderId="63" xfId="4" applyFont="1" applyBorder="1"/>
    <xf numFmtId="0" fontId="15" fillId="0" borderId="60" xfId="4" applyFont="1" applyBorder="1" applyProtection="1">
      <protection locked="0"/>
    </xf>
    <xf numFmtId="0" fontId="9" fillId="2" borderId="0" xfId="4" applyFont="1" applyFill="1"/>
    <xf numFmtId="0" fontId="1" fillId="0" borderId="0" xfId="4" applyFont="1"/>
    <xf numFmtId="0" fontId="9" fillId="2" borderId="4" xfId="0" applyFont="1" applyFill="1" applyBorder="1" applyAlignment="1">
      <alignment horizontal="left"/>
    </xf>
    <xf numFmtId="0" fontId="41" fillId="3" borderId="75" xfId="4" applyFont="1" applyFill="1" applyBorder="1" applyAlignment="1">
      <alignment horizontal="center" vertical="center"/>
    </xf>
    <xf numFmtId="0" fontId="41" fillId="3" borderId="76" xfId="4" applyFont="1" applyFill="1" applyBorder="1" applyAlignment="1">
      <alignment horizontal="center" vertical="center" wrapText="1"/>
    </xf>
    <xf numFmtId="0" fontId="41" fillId="3" borderId="76" xfId="4" applyFont="1" applyFill="1" applyBorder="1" applyAlignment="1">
      <alignment horizontal="center" vertical="center"/>
    </xf>
    <xf numFmtId="0" fontId="39" fillId="3" borderId="84" xfId="4" applyFont="1" applyFill="1" applyBorder="1" applyAlignment="1">
      <alignment horizontal="center" vertical="center"/>
    </xf>
    <xf numFmtId="0" fontId="9" fillId="4" borderId="34" xfId="4" applyFont="1" applyFill="1" applyBorder="1" applyAlignment="1">
      <alignment horizontal="left" vertical="center"/>
    </xf>
    <xf numFmtId="0" fontId="15" fillId="4" borderId="1" xfId="4" applyFont="1" applyFill="1" applyBorder="1"/>
    <xf numFmtId="0" fontId="15" fillId="4" borderId="16" xfId="4" applyFont="1" applyFill="1" applyBorder="1"/>
    <xf numFmtId="0" fontId="15" fillId="4" borderId="7" xfId="4" applyFont="1" applyFill="1" applyBorder="1"/>
    <xf numFmtId="0" fontId="15" fillId="4" borderId="25" xfId="4" applyFont="1" applyFill="1" applyBorder="1"/>
    <xf numFmtId="0" fontId="15" fillId="4" borderId="61" xfId="4" applyFont="1" applyFill="1" applyBorder="1"/>
    <xf numFmtId="0" fontId="15" fillId="4" borderId="38" xfId="4" applyFont="1" applyFill="1" applyBorder="1"/>
    <xf numFmtId="0" fontId="15" fillId="4" borderId="74" xfId="4" applyFont="1" applyFill="1" applyBorder="1"/>
    <xf numFmtId="0" fontId="15" fillId="4" borderId="36" xfId="4" applyFont="1" applyFill="1" applyBorder="1"/>
    <xf numFmtId="0" fontId="15" fillId="4" borderId="13" xfId="4" applyFont="1" applyFill="1" applyBorder="1"/>
    <xf numFmtId="0" fontId="15" fillId="4" borderId="34" xfId="4" applyFont="1" applyFill="1" applyBorder="1"/>
    <xf numFmtId="0" fontId="9" fillId="4" borderId="61" xfId="4" applyFont="1" applyFill="1" applyBorder="1" applyAlignment="1">
      <alignment horizontal="center" vertical="center"/>
    </xf>
    <xf numFmtId="0" fontId="9" fillId="4" borderId="61" xfId="4" applyFont="1" applyFill="1" applyBorder="1" applyAlignment="1">
      <alignment horizontal="left" vertical="center"/>
    </xf>
    <xf numFmtId="0" fontId="12" fillId="4" borderId="104" xfId="3" applyFont="1" applyFill="1" applyBorder="1" applyAlignment="1">
      <alignment vertical="center"/>
    </xf>
    <xf numFmtId="0" fontId="8" fillId="3" borderId="61" xfId="4" applyFont="1" applyFill="1" applyBorder="1" applyAlignment="1">
      <alignment horizontal="left" vertical="center"/>
    </xf>
    <xf numFmtId="0" fontId="36" fillId="3" borderId="25" xfId="4" applyFont="1" applyFill="1" applyBorder="1"/>
    <xf numFmtId="0" fontId="36" fillId="3" borderId="16" xfId="4" applyFont="1" applyFill="1" applyBorder="1"/>
    <xf numFmtId="0" fontId="36" fillId="3" borderId="7" xfId="4" applyFont="1" applyFill="1" applyBorder="1"/>
    <xf numFmtId="0" fontId="36" fillId="3" borderId="17" xfId="4" applyFont="1" applyFill="1" applyBorder="1"/>
    <xf numFmtId="0" fontId="36" fillId="3" borderId="61" xfId="4" applyFont="1" applyFill="1" applyBorder="1"/>
    <xf numFmtId="0" fontId="33" fillId="10" borderId="28" xfId="0" applyFont="1" applyFill="1" applyBorder="1"/>
    <xf numFmtId="0" fontId="33" fillId="10" borderId="27" xfId="0" applyFont="1" applyFill="1" applyBorder="1"/>
    <xf numFmtId="0" fontId="23" fillId="0" borderId="0" xfId="4" applyFont="1"/>
    <xf numFmtId="0" fontId="43" fillId="0" borderId="0" xfId="4" applyFont="1"/>
    <xf numFmtId="0" fontId="23" fillId="0" borderId="0" xfId="4" applyFont="1" applyAlignment="1">
      <alignment horizontal="right"/>
    </xf>
    <xf numFmtId="0" fontId="44" fillId="0" borderId="0" xfId="4" applyFont="1"/>
    <xf numFmtId="0" fontId="23" fillId="0" borderId="0" xfId="4" applyFont="1" applyAlignment="1">
      <alignment horizontal="left"/>
    </xf>
    <xf numFmtId="0" fontId="45" fillId="0" borderId="0" xfId="4" applyFont="1" applyAlignment="1">
      <alignment horizontal="left"/>
    </xf>
    <xf numFmtId="168" fontId="44" fillId="0" borderId="0" xfId="6" applyNumberFormat="1" applyFont="1"/>
    <xf numFmtId="168" fontId="45" fillId="0" borderId="0" xfId="6" applyNumberFormat="1" applyFont="1" applyAlignment="1">
      <alignment horizontal="left"/>
    </xf>
    <xf numFmtId="0" fontId="43" fillId="0" borderId="0" xfId="4" applyFont="1" applyAlignment="1">
      <alignment horizontal="left"/>
    </xf>
    <xf numFmtId="168" fontId="43" fillId="0" borderId="0" xfId="6" applyNumberFormat="1" applyFont="1" applyAlignment="1">
      <alignment horizontal="left"/>
    </xf>
    <xf numFmtId="168" fontId="43" fillId="0" borderId="0" xfId="6" applyNumberFormat="1" applyFont="1"/>
    <xf numFmtId="169" fontId="43" fillId="0" borderId="0" xfId="4" applyNumberFormat="1" applyFont="1"/>
    <xf numFmtId="0" fontId="43" fillId="0" borderId="4" xfId="4" quotePrefix="1" applyFont="1" applyBorder="1" applyProtection="1">
      <protection locked="0"/>
    </xf>
    <xf numFmtId="0" fontId="43" fillId="0" borderId="0" xfId="4" applyFont="1" applyProtection="1">
      <protection locked="0"/>
    </xf>
    <xf numFmtId="0" fontId="6" fillId="0" borderId="55" xfId="4" applyBorder="1" applyAlignment="1" applyProtection="1">
      <alignment horizontal="center"/>
      <protection locked="0"/>
    </xf>
    <xf numFmtId="170" fontId="6" fillId="0" borderId="24" xfId="4" applyNumberFormat="1" applyBorder="1" applyAlignment="1" applyProtection="1">
      <alignment horizontal="center"/>
      <protection locked="0"/>
    </xf>
    <xf numFmtId="166" fontId="43" fillId="0" borderId="24" xfId="7" applyFont="1" applyFill="1" applyBorder="1" applyAlignment="1" applyProtection="1">
      <alignment horizontal="center" vertical="center"/>
      <protection locked="0"/>
    </xf>
    <xf numFmtId="166" fontId="43" fillId="0" borderId="24" xfId="7" applyFont="1" applyFill="1" applyBorder="1" applyAlignment="1" applyProtection="1">
      <alignment horizontal="center"/>
      <protection locked="0"/>
    </xf>
    <xf numFmtId="0" fontId="44" fillId="0" borderId="0" xfId="4" applyFont="1" applyProtection="1">
      <protection locked="0"/>
    </xf>
    <xf numFmtId="0" fontId="6" fillId="0" borderId="69" xfId="4" applyBorder="1" applyAlignment="1" applyProtection="1">
      <alignment horizontal="center"/>
      <protection locked="0"/>
    </xf>
    <xf numFmtId="0" fontId="6" fillId="0" borderId="24" xfId="4" applyBorder="1" applyAlignment="1" applyProtection="1">
      <alignment horizontal="center"/>
      <protection locked="0"/>
    </xf>
    <xf numFmtId="0" fontId="47" fillId="0" borderId="0" xfId="4" applyFont="1" applyProtection="1">
      <protection locked="0"/>
    </xf>
    <xf numFmtId="0" fontId="43" fillId="0" borderId="4" xfId="4" applyFont="1" applyBorder="1" applyProtection="1">
      <protection locked="0"/>
    </xf>
    <xf numFmtId="0" fontId="6" fillId="0" borderId="57" xfId="4" applyBorder="1" applyAlignment="1" applyProtection="1">
      <alignment horizontal="center"/>
      <protection locked="0"/>
    </xf>
    <xf numFmtId="0" fontId="43" fillId="0" borderId="3" xfId="4" quotePrefix="1" applyFont="1" applyBorder="1" applyProtection="1">
      <protection locked="0"/>
    </xf>
    <xf numFmtId="0" fontId="43" fillId="0" borderId="28" xfId="4" applyFont="1" applyBorder="1" applyProtection="1">
      <protection locked="0"/>
    </xf>
    <xf numFmtId="0" fontId="43" fillId="0" borderId="27" xfId="4" applyFont="1" applyBorder="1" applyProtection="1">
      <protection locked="0"/>
    </xf>
    <xf numFmtId="166" fontId="43" fillId="0" borderId="55" xfId="7" applyFont="1" applyFill="1" applyBorder="1" applyAlignment="1" applyProtection="1">
      <alignment horizontal="center"/>
      <protection locked="0"/>
    </xf>
    <xf numFmtId="0" fontId="43" fillId="0" borderId="24" xfId="4" applyFont="1" applyBorder="1" applyProtection="1">
      <protection locked="0"/>
    </xf>
    <xf numFmtId="166" fontId="43" fillId="0" borderId="69" xfId="7" applyFont="1" applyFill="1" applyBorder="1" applyAlignment="1" applyProtection="1">
      <alignment horizontal="center"/>
      <protection locked="0"/>
    </xf>
    <xf numFmtId="0" fontId="44" fillId="0" borderId="24" xfId="4" applyFont="1" applyBorder="1"/>
    <xf numFmtId="0" fontId="6" fillId="2" borderId="69" xfId="4" applyFill="1" applyBorder="1" applyAlignment="1">
      <alignment horizontal="center"/>
    </xf>
    <xf numFmtId="0" fontId="6" fillId="2" borderId="24" xfId="4" applyFill="1" applyBorder="1" applyAlignment="1">
      <alignment horizontal="center"/>
    </xf>
    <xf numFmtId="0" fontId="43" fillId="0" borderId="5" xfId="4" applyFont="1" applyBorder="1" applyProtection="1">
      <protection locked="0"/>
    </xf>
    <xf numFmtId="0" fontId="43" fillId="0" borderId="33" xfId="4" applyFont="1" applyBorder="1" applyProtection="1">
      <protection locked="0"/>
    </xf>
    <xf numFmtId="0" fontId="43" fillId="0" borderId="20" xfId="4" applyFont="1" applyBorder="1" applyProtection="1">
      <protection locked="0"/>
    </xf>
    <xf numFmtId="166" fontId="43" fillId="0" borderId="57" xfId="7" applyFont="1" applyFill="1" applyBorder="1" applyAlignment="1" applyProtection="1">
      <alignment horizontal="center"/>
      <protection locked="0"/>
    </xf>
    <xf numFmtId="0" fontId="48" fillId="0" borderId="3" xfId="4" quotePrefix="1" applyFont="1" applyBorder="1" applyProtection="1">
      <protection locked="0"/>
    </xf>
    <xf numFmtId="0" fontId="43" fillId="0" borderId="55" xfId="4" quotePrefix="1" applyFont="1" applyBorder="1" applyProtection="1">
      <protection locked="0"/>
    </xf>
    <xf numFmtId="0" fontId="43" fillId="0" borderId="55" xfId="4" applyFont="1" applyBorder="1" applyProtection="1">
      <protection locked="0"/>
    </xf>
    <xf numFmtId="0" fontId="48" fillId="0" borderId="4" xfId="4" quotePrefix="1" applyFont="1" applyBorder="1" applyProtection="1">
      <protection locked="0"/>
    </xf>
    <xf numFmtId="0" fontId="43" fillId="0" borderId="69" xfId="4" quotePrefix="1" applyFont="1" applyBorder="1" applyProtection="1">
      <protection locked="0"/>
    </xf>
    <xf numFmtId="0" fontId="43" fillId="0" borderId="69" xfId="4" applyFont="1" applyBorder="1" applyProtection="1">
      <protection locked="0"/>
    </xf>
    <xf numFmtId="0" fontId="49" fillId="0" borderId="4" xfId="4" quotePrefix="1" applyFont="1" applyBorder="1" applyProtection="1">
      <protection locked="0"/>
    </xf>
    <xf numFmtId="0" fontId="48" fillId="0" borderId="0" xfId="4" applyFont="1" applyProtection="1">
      <protection locked="0"/>
    </xf>
    <xf numFmtId="0" fontId="43" fillId="0" borderId="4" xfId="4" applyFont="1" applyBorder="1"/>
    <xf numFmtId="0" fontId="43" fillId="0" borderId="24" xfId="4" applyFont="1" applyBorder="1"/>
    <xf numFmtId="166" fontId="43" fillId="0" borderId="69" xfId="7" applyFont="1" applyFill="1" applyBorder="1" applyAlignment="1">
      <alignment horizontal="center"/>
    </xf>
    <xf numFmtId="166" fontId="43" fillId="0" borderId="24" xfId="7" applyFont="1" applyFill="1" applyBorder="1" applyAlignment="1">
      <alignment horizontal="center"/>
    </xf>
    <xf numFmtId="0" fontId="23" fillId="2" borderId="3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center"/>
      <protection locked="0"/>
    </xf>
    <xf numFmtId="166" fontId="48" fillId="2" borderId="28" xfId="7" applyFont="1" applyFill="1" applyBorder="1" applyAlignment="1" applyProtection="1">
      <alignment horizontal="center"/>
      <protection locked="0"/>
    </xf>
    <xf numFmtId="166" fontId="43" fillId="2" borderId="27" xfId="7" applyFont="1" applyFill="1" applyBorder="1" applyAlignment="1" applyProtection="1">
      <alignment horizontal="center"/>
      <protection locked="0"/>
    </xf>
    <xf numFmtId="0" fontId="48" fillId="2" borderId="3" xfId="4" applyFont="1" applyFill="1" applyBorder="1" applyAlignment="1" applyProtection="1">
      <alignment horizontal="left"/>
      <protection locked="0"/>
    </xf>
    <xf numFmtId="0" fontId="48" fillId="2" borderId="28" xfId="4" applyFont="1" applyFill="1" applyBorder="1" applyAlignment="1" applyProtection="1">
      <alignment horizontal="left"/>
      <protection locked="0"/>
    </xf>
    <xf numFmtId="0" fontId="48" fillId="2" borderId="28" xfId="4" applyFont="1" applyFill="1" applyBorder="1" applyAlignment="1" applyProtection="1">
      <alignment horizontal="center"/>
      <protection locked="0"/>
    </xf>
    <xf numFmtId="0" fontId="48" fillId="2" borderId="4" xfId="4" applyFont="1" applyFill="1" applyBorder="1" applyAlignment="1" applyProtection="1">
      <alignment horizontal="left"/>
      <protection locked="0"/>
    </xf>
    <xf numFmtId="0" fontId="48" fillId="2" borderId="0" xfId="4" applyFont="1" applyFill="1" applyAlignment="1" applyProtection="1">
      <alignment horizontal="left"/>
      <protection locked="0"/>
    </xf>
    <xf numFmtId="0" fontId="48" fillId="2" borderId="0" xfId="4" applyFont="1" applyFill="1" applyAlignment="1" applyProtection="1">
      <alignment horizontal="center"/>
      <protection locked="0"/>
    </xf>
    <xf numFmtId="166" fontId="48" fillId="2" borderId="0" xfId="7" applyFont="1" applyFill="1" applyBorder="1" applyAlignment="1" applyProtection="1">
      <alignment horizontal="center"/>
      <protection locked="0"/>
    </xf>
    <xf numFmtId="166" fontId="43" fillId="2" borderId="24" xfId="7" applyFont="1" applyFill="1" applyBorder="1" applyAlignment="1" applyProtection="1">
      <alignment horizontal="center"/>
      <protection locked="0"/>
    </xf>
    <xf numFmtId="0" fontId="48" fillId="2" borderId="5" xfId="4" applyFont="1" applyFill="1" applyBorder="1" applyProtection="1">
      <protection locked="0"/>
    </xf>
    <xf numFmtId="0" fontId="48" fillId="2" borderId="33" xfId="4" applyFont="1" applyFill="1" applyBorder="1" applyProtection="1">
      <protection locked="0"/>
    </xf>
    <xf numFmtId="0" fontId="23" fillId="2" borderId="33" xfId="4" applyFont="1" applyFill="1" applyBorder="1" applyProtection="1">
      <protection locked="0"/>
    </xf>
    <xf numFmtId="0" fontId="23" fillId="2" borderId="20" xfId="4" applyFont="1" applyFill="1" applyBorder="1" applyProtection="1">
      <protection locked="0"/>
    </xf>
    <xf numFmtId="0" fontId="48" fillId="2" borderId="4" xfId="4" applyFont="1" applyFill="1" applyBorder="1" applyProtection="1">
      <protection locked="0"/>
    </xf>
    <xf numFmtId="0" fontId="48" fillId="2" borderId="0" xfId="4" applyFont="1" applyFill="1" applyProtection="1">
      <protection locked="0"/>
    </xf>
    <xf numFmtId="0" fontId="23" fillId="2" borderId="0" xfId="4" applyFont="1" applyFill="1" applyProtection="1">
      <protection locked="0"/>
    </xf>
    <xf numFmtId="0" fontId="23" fillId="2" borderId="24" xfId="4" applyFont="1" applyFill="1" applyBorder="1" applyProtection="1">
      <protection locked="0"/>
    </xf>
    <xf numFmtId="0" fontId="6" fillId="0" borderId="0" xfId="4" applyAlignment="1" applyProtection="1">
      <alignment horizontal="left"/>
      <protection locked="0"/>
    </xf>
    <xf numFmtId="0" fontId="6" fillId="0" borderId="24" xfId="4" applyBorder="1" applyAlignment="1" applyProtection="1">
      <alignment horizontal="left"/>
      <protection locked="0"/>
    </xf>
    <xf numFmtId="0" fontId="23" fillId="0" borderId="24" xfId="4" applyFont="1" applyBorder="1" applyAlignment="1" applyProtection="1">
      <alignment horizontal="center"/>
      <protection locked="0"/>
    </xf>
    <xf numFmtId="166" fontId="23" fillId="0" borderId="69" xfId="7" applyFont="1" applyFill="1" applyBorder="1" applyAlignment="1" applyProtection="1">
      <alignment horizontal="center"/>
      <protection locked="0"/>
    </xf>
    <xf numFmtId="166" fontId="23" fillId="0" borderId="24" xfId="7" applyFont="1" applyFill="1" applyBorder="1" applyAlignment="1" applyProtection="1">
      <alignment horizontal="center"/>
      <protection locked="0"/>
    </xf>
    <xf numFmtId="166" fontId="46" fillId="0" borderId="0" xfId="7" applyFont="1" applyFill="1" applyBorder="1" applyAlignment="1" applyProtection="1">
      <alignment horizontal="center"/>
      <protection locked="0"/>
    </xf>
    <xf numFmtId="0" fontId="43" fillId="2" borderId="28" xfId="4" applyFont="1" applyFill="1" applyBorder="1" applyProtection="1">
      <protection locked="0"/>
    </xf>
    <xf numFmtId="0" fontId="44" fillId="2" borderId="28" xfId="4" applyFont="1" applyFill="1" applyBorder="1" applyProtection="1">
      <protection locked="0"/>
    </xf>
    <xf numFmtId="0" fontId="6" fillId="2" borderId="55" xfId="4" applyFill="1" applyBorder="1" applyAlignment="1" applyProtection="1">
      <alignment horizontal="center"/>
      <protection locked="0"/>
    </xf>
    <xf numFmtId="166" fontId="6" fillId="2" borderId="55" xfId="7" applyFont="1" applyFill="1" applyBorder="1" applyAlignment="1" applyProtection="1">
      <alignment horizontal="center"/>
      <protection locked="0"/>
    </xf>
    <xf numFmtId="166" fontId="44" fillId="0" borderId="0" xfId="4" applyNumberFormat="1" applyFont="1" applyProtection="1">
      <protection locked="0"/>
    </xf>
    <xf numFmtId="0" fontId="43" fillId="0" borderId="4" xfId="4" quotePrefix="1" applyFont="1" applyBorder="1" applyAlignment="1" applyProtection="1">
      <alignment horizontal="left"/>
      <protection locked="0"/>
    </xf>
    <xf numFmtId="0" fontId="43" fillId="2" borderId="0" xfId="4" applyFont="1" applyFill="1" applyAlignment="1" applyProtection="1">
      <alignment horizontal="left"/>
      <protection locked="0"/>
    </xf>
    <xf numFmtId="0" fontId="6" fillId="2" borderId="0" xfId="4" applyFill="1" applyAlignment="1" applyProtection="1">
      <alignment horizontal="left"/>
      <protection locked="0"/>
    </xf>
    <xf numFmtId="0" fontId="6" fillId="2" borderId="69" xfId="4" applyFill="1" applyBorder="1" applyAlignment="1" applyProtection="1">
      <alignment horizontal="center"/>
      <protection locked="0"/>
    </xf>
    <xf numFmtId="166" fontId="6" fillId="2" borderId="69" xfId="7" applyFont="1" applyFill="1" applyBorder="1" applyAlignment="1" applyProtection="1">
      <alignment horizontal="center"/>
      <protection locked="0"/>
    </xf>
    <xf numFmtId="0" fontId="43" fillId="0" borderId="5" xfId="4" quotePrefix="1" applyFont="1" applyBorder="1" applyAlignment="1" applyProtection="1">
      <alignment horizontal="left"/>
      <protection locked="0"/>
    </xf>
    <xf numFmtId="0" fontId="43" fillId="2" borderId="33" xfId="4" applyFont="1" applyFill="1" applyBorder="1" applyAlignment="1" applyProtection="1">
      <alignment horizontal="left"/>
      <protection locked="0"/>
    </xf>
    <xf numFmtId="0" fontId="6" fillId="2" borderId="33" xfId="4" applyFill="1" applyBorder="1" applyAlignment="1" applyProtection="1">
      <alignment horizontal="left"/>
      <protection locked="0"/>
    </xf>
    <xf numFmtId="0" fontId="6" fillId="2" borderId="57" xfId="4" applyFill="1" applyBorder="1" applyAlignment="1" applyProtection="1">
      <alignment horizontal="center"/>
      <protection locked="0"/>
    </xf>
    <xf numFmtId="166" fontId="6" fillId="2" borderId="57" xfId="7" applyFont="1" applyFill="1" applyBorder="1" applyAlignment="1" applyProtection="1">
      <alignment horizontal="center"/>
      <protection locked="0"/>
    </xf>
    <xf numFmtId="166" fontId="46" fillId="0" borderId="0" xfId="7" applyFont="1" applyFill="1" applyBorder="1" applyAlignment="1">
      <alignment horizontal="center"/>
    </xf>
    <xf numFmtId="166" fontId="43" fillId="0" borderId="24" xfId="4" applyNumberFormat="1" applyFont="1" applyBorder="1" applyProtection="1">
      <protection locked="0"/>
    </xf>
    <xf numFmtId="165" fontId="44" fillId="0" borderId="0" xfId="6" applyFont="1" applyFill="1" applyProtection="1">
      <protection locked="0"/>
    </xf>
    <xf numFmtId="3" fontId="44" fillId="0" borderId="0" xfId="4" applyNumberFormat="1" applyFont="1" applyProtection="1">
      <protection locked="0"/>
    </xf>
    <xf numFmtId="166" fontId="48" fillId="0" borderId="69" xfId="7" applyFont="1" applyFill="1" applyBorder="1" applyAlignment="1" applyProtection="1">
      <alignment horizontal="center"/>
      <protection locked="0"/>
    </xf>
    <xf numFmtId="0" fontId="6" fillId="0" borderId="20" xfId="4" applyBorder="1" applyAlignment="1" applyProtection="1">
      <alignment horizontal="center"/>
      <protection locked="0"/>
    </xf>
    <xf numFmtId="166" fontId="43" fillId="0" borderId="20" xfId="7" applyFont="1" applyFill="1" applyBorder="1" applyAlignment="1" applyProtection="1">
      <alignment horizontal="center"/>
      <protection locked="0"/>
    </xf>
    <xf numFmtId="0" fontId="6" fillId="0" borderId="0" xfId="4" applyAlignment="1">
      <alignment horizontal="center"/>
    </xf>
    <xf numFmtId="168" fontId="48" fillId="0" borderId="0" xfId="6" applyNumberFormat="1" applyFont="1" applyFill="1" applyAlignment="1">
      <alignment horizontal="center"/>
    </xf>
    <xf numFmtId="166" fontId="48" fillId="0" borderId="0" xfId="7" applyFont="1" applyFill="1" applyBorder="1" applyAlignment="1">
      <alignment horizontal="center"/>
    </xf>
    <xf numFmtId="168" fontId="43" fillId="0" borderId="0" xfId="6" applyNumberFormat="1" applyFont="1" applyFill="1"/>
    <xf numFmtId="3" fontId="43" fillId="0" borderId="0" xfId="4" applyNumberFormat="1" applyFont="1"/>
    <xf numFmtId="165" fontId="43" fillId="0" borderId="0" xfId="6" applyFont="1" applyFill="1"/>
    <xf numFmtId="168" fontId="43" fillId="0" borderId="0" xfId="6" applyNumberFormat="1" applyFont="1" applyFill="1" applyProtection="1">
      <protection locked="0"/>
    </xf>
    <xf numFmtId="165" fontId="43" fillId="0" borderId="0" xfId="6" applyFont="1" applyFill="1" applyProtection="1">
      <protection locked="0"/>
    </xf>
    <xf numFmtId="3" fontId="43" fillId="0" borderId="0" xfId="4" applyNumberFormat="1" applyFont="1" applyProtection="1">
      <protection locked="0"/>
    </xf>
    <xf numFmtId="168" fontId="44" fillId="0" borderId="0" xfId="6" applyNumberFormat="1" applyFont="1" applyFill="1" applyProtection="1">
      <protection locked="0"/>
    </xf>
    <xf numFmtId="1" fontId="44" fillId="0" borderId="0" xfId="4" applyNumberFormat="1" applyFont="1" applyProtection="1">
      <protection locked="0"/>
    </xf>
    <xf numFmtId="168" fontId="44" fillId="0" borderId="0" xfId="6" applyNumberFormat="1" applyFont="1" applyFill="1"/>
    <xf numFmtId="0" fontId="6" fillId="3" borderId="57" xfId="4" applyFill="1" applyBorder="1"/>
    <xf numFmtId="3" fontId="43" fillId="3" borderId="57" xfId="4" applyNumberFormat="1" applyFont="1" applyFill="1" applyBorder="1" applyAlignment="1">
      <alignment horizontal="center"/>
    </xf>
    <xf numFmtId="0" fontId="6" fillId="5" borderId="20" xfId="4" applyFill="1" applyBorder="1" applyAlignment="1">
      <alignment horizontal="center"/>
    </xf>
    <xf numFmtId="0" fontId="6" fillId="5" borderId="61" xfId="4" applyFill="1" applyBorder="1" applyAlignment="1">
      <alignment vertical="center"/>
    </xf>
    <xf numFmtId="0" fontId="6" fillId="5" borderId="2" xfId="4" applyFill="1" applyBorder="1" applyAlignment="1" applyProtection="1">
      <alignment horizontal="center"/>
      <protection locked="0"/>
    </xf>
    <xf numFmtId="166" fontId="43" fillId="5" borderId="2" xfId="7" applyFont="1" applyFill="1" applyBorder="1" applyAlignment="1" applyProtection="1">
      <alignment horizontal="center"/>
      <protection locked="0"/>
    </xf>
    <xf numFmtId="166" fontId="43" fillId="5" borderId="25" xfId="7" applyFont="1" applyFill="1" applyBorder="1" applyAlignment="1" applyProtection="1">
      <alignment horizontal="center"/>
      <protection locked="0"/>
    </xf>
    <xf numFmtId="166" fontId="43" fillId="5" borderId="61" xfId="7" applyFont="1" applyFill="1" applyBorder="1" applyAlignment="1" applyProtection="1">
      <alignment horizontal="center"/>
      <protection locked="0"/>
    </xf>
    <xf numFmtId="0" fontId="6" fillId="5" borderId="5" xfId="4" applyFill="1" applyBorder="1" applyProtection="1">
      <protection locked="0"/>
    </xf>
    <xf numFmtId="0" fontId="43" fillId="5" borderId="33" xfId="4" applyFont="1" applyFill="1" applyBorder="1" applyProtection="1">
      <protection locked="0"/>
    </xf>
    <xf numFmtId="0" fontId="43" fillId="5" borderId="20" xfId="4" applyFont="1" applyFill="1" applyBorder="1" applyProtection="1">
      <protection locked="0"/>
    </xf>
    <xf numFmtId="0" fontId="6" fillId="5" borderId="20" xfId="4" applyFill="1" applyBorder="1" applyAlignment="1" applyProtection="1">
      <alignment horizontal="center"/>
      <protection locked="0"/>
    </xf>
    <xf numFmtId="166" fontId="43" fillId="5" borderId="20" xfId="7" applyFont="1" applyFill="1" applyBorder="1" applyAlignment="1" applyProtection="1">
      <alignment horizontal="center"/>
      <protection locked="0"/>
    </xf>
    <xf numFmtId="166" fontId="43" fillId="5" borderId="33" xfId="7" applyFont="1" applyFill="1" applyBorder="1" applyAlignment="1" applyProtection="1">
      <alignment horizontal="center"/>
      <protection locked="0"/>
    </xf>
    <xf numFmtId="0" fontId="6" fillId="5" borderId="61" xfId="4" applyFill="1" applyBorder="1" applyAlignment="1" applyProtection="1">
      <alignment horizontal="center"/>
      <protection locked="0"/>
    </xf>
    <xf numFmtId="0" fontId="6" fillId="5" borderId="61" xfId="4" applyFill="1" applyBorder="1" applyAlignment="1">
      <alignment horizontal="center"/>
    </xf>
    <xf numFmtId="0" fontId="6" fillId="5" borderId="2" xfId="4" applyFill="1" applyBorder="1" applyAlignment="1">
      <alignment horizontal="center"/>
    </xf>
    <xf numFmtId="166" fontId="6" fillId="5" borderId="61" xfId="7" applyFont="1" applyFill="1" applyBorder="1" applyAlignment="1" applyProtection="1">
      <alignment horizontal="center"/>
      <protection locked="0"/>
    </xf>
    <xf numFmtId="0" fontId="23" fillId="3" borderId="3" xfId="4" applyFont="1" applyFill="1" applyBorder="1" applyAlignment="1" applyProtection="1">
      <alignment horizontal="left"/>
      <protection locked="0"/>
    </xf>
    <xf numFmtId="0" fontId="23" fillId="3" borderId="28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center"/>
      <protection locked="0"/>
    </xf>
    <xf numFmtId="166" fontId="48" fillId="3" borderId="27" xfId="7" applyFont="1" applyFill="1" applyBorder="1" applyAlignment="1" applyProtection="1">
      <alignment horizontal="center"/>
      <protection locked="0"/>
    </xf>
    <xf numFmtId="166" fontId="43" fillId="3" borderId="27" xfId="7" applyFont="1" applyFill="1" applyBorder="1" applyAlignment="1" applyProtection="1">
      <alignment horizontal="center"/>
      <protection locked="0"/>
    </xf>
    <xf numFmtId="0" fontId="6" fillId="5" borderId="57" xfId="4" applyFill="1" applyBorder="1" applyAlignment="1">
      <alignment vertical="center"/>
    </xf>
    <xf numFmtId="0" fontId="6" fillId="5" borderId="27" xfId="4" applyFill="1" applyBorder="1" applyAlignment="1">
      <alignment horizontal="center"/>
    </xf>
    <xf numFmtId="166" fontId="6" fillId="5" borderId="55" xfId="7" applyFont="1" applyFill="1" applyBorder="1" applyAlignment="1">
      <alignment horizontal="center"/>
    </xf>
    <xf numFmtId="166" fontId="6" fillId="5" borderId="27" xfId="7" applyFont="1" applyFill="1" applyBorder="1" applyAlignment="1">
      <alignment horizontal="center"/>
    </xf>
    <xf numFmtId="0" fontId="26" fillId="4" borderId="61" xfId="0" applyFont="1" applyFill="1" applyBorder="1"/>
    <xf numFmtId="0" fontId="26" fillId="0" borderId="41" xfId="0" applyFont="1" applyBorder="1"/>
    <xf numFmtId="4" fontId="26" fillId="0" borderId="122" xfId="0" applyNumberFormat="1" applyFont="1" applyBorder="1"/>
    <xf numFmtId="0" fontId="26" fillId="0" borderId="59" xfId="0" applyFont="1" applyBorder="1"/>
    <xf numFmtId="17" fontId="26" fillId="0" borderId="63" xfId="0" applyNumberFormat="1" applyFont="1" applyBorder="1"/>
    <xf numFmtId="0" fontId="30" fillId="13" borderId="61" xfId="0" applyFont="1" applyFill="1" applyBorder="1" applyAlignment="1">
      <alignment horizontal="center" vertical="center"/>
    </xf>
    <xf numFmtId="17" fontId="26" fillId="0" borderId="34" xfId="0" applyNumberFormat="1" applyFont="1" applyBorder="1"/>
    <xf numFmtId="0" fontId="26" fillId="0" borderId="67" xfId="0" applyFont="1" applyBorder="1"/>
    <xf numFmtId="0" fontId="32" fillId="0" borderId="0" xfId="0" applyFont="1" applyAlignment="1">
      <alignment horizontal="left" wrapText="1"/>
    </xf>
    <xf numFmtId="0" fontId="32" fillId="0" borderId="59" xfId="0" applyFont="1" applyBorder="1" applyAlignment="1">
      <alignment horizontal="left" wrapText="1"/>
    </xf>
    <xf numFmtId="14" fontId="26" fillId="0" borderId="41" xfId="0" applyNumberFormat="1" applyFont="1" applyBorder="1"/>
    <xf numFmtId="0" fontId="26" fillId="0" borderId="41" xfId="0" applyFont="1" applyBorder="1" applyAlignment="1">
      <alignment wrapText="1"/>
    </xf>
    <xf numFmtId="4" fontId="26" fillId="0" borderId="41" xfId="0" applyNumberFormat="1" applyFont="1" applyBorder="1"/>
    <xf numFmtId="0" fontId="30" fillId="11" borderId="1" xfId="0" applyFont="1" applyFill="1" applyBorder="1"/>
    <xf numFmtId="0" fontId="30" fillId="11" borderId="25" xfId="0" applyFont="1" applyFill="1" applyBorder="1"/>
    <xf numFmtId="4" fontId="26" fillId="11" borderId="25" xfId="0" applyNumberFormat="1" applyFont="1" applyFill="1" applyBorder="1"/>
    <xf numFmtId="0" fontId="26" fillId="4" borderId="2" xfId="0" applyFont="1" applyFill="1" applyBorder="1"/>
    <xf numFmtId="14" fontId="26" fillId="0" borderId="59" xfId="0" applyNumberFormat="1" applyFont="1" applyBorder="1"/>
    <xf numFmtId="0" fontId="26" fillId="0" borderId="59" xfId="0" applyFont="1" applyBorder="1" applyAlignment="1">
      <alignment wrapText="1"/>
    </xf>
    <xf numFmtId="4" fontId="26" fillId="0" borderId="59" xfId="0" applyNumberFormat="1" applyFont="1" applyBorder="1"/>
    <xf numFmtId="14" fontId="26" fillId="4" borderId="16" xfId="0" applyNumberFormat="1" applyFont="1" applyFill="1" applyBorder="1"/>
    <xf numFmtId="0" fontId="26" fillId="4" borderId="7" xfId="0" applyFont="1" applyFill="1" applyBorder="1"/>
    <xf numFmtId="0" fontId="26" fillId="4" borderId="7" xfId="0" applyFont="1" applyFill="1" applyBorder="1" applyAlignment="1">
      <alignment wrapText="1"/>
    </xf>
    <xf numFmtId="0" fontId="32" fillId="4" borderId="7" xfId="0" applyFont="1" applyFill="1" applyBorder="1" applyAlignment="1">
      <alignment horizontal="left" wrapText="1"/>
    </xf>
    <xf numFmtId="4" fontId="26" fillId="4" borderId="7" xfId="0" applyNumberFormat="1" applyFont="1" applyFill="1" applyBorder="1"/>
    <xf numFmtId="0" fontId="26" fillId="4" borderId="17" xfId="0" applyFont="1" applyFill="1" applyBorder="1"/>
    <xf numFmtId="0" fontId="32" fillId="0" borderId="68" xfId="0" applyFont="1" applyBorder="1" applyAlignment="1">
      <alignment horizontal="left" wrapText="1"/>
    </xf>
    <xf numFmtId="14" fontId="26" fillId="0" borderId="63" xfId="0" applyNumberFormat="1" applyFont="1" applyBorder="1"/>
    <xf numFmtId="0" fontId="26" fillId="0" borderId="63" xfId="0" applyFont="1" applyBorder="1"/>
    <xf numFmtId="0" fontId="26" fillId="0" borderId="63" xfId="0" applyFont="1" applyBorder="1" applyAlignment="1">
      <alignment wrapText="1"/>
    </xf>
    <xf numFmtId="0" fontId="32" fillId="0" borderId="63" xfId="0" applyFont="1" applyBorder="1" applyAlignment="1">
      <alignment horizontal="left" wrapText="1"/>
    </xf>
    <xf numFmtId="4" fontId="26" fillId="0" borderId="63" xfId="0" applyNumberFormat="1" applyFont="1" applyBorder="1"/>
    <xf numFmtId="0" fontId="30" fillId="13" borderId="124" xfId="0" applyFont="1" applyFill="1" applyBorder="1" applyAlignment="1">
      <alignment horizontal="center" vertical="center"/>
    </xf>
    <xf numFmtId="0" fontId="30" fillId="13" borderId="125" xfId="0" applyFont="1" applyFill="1" applyBorder="1" applyAlignment="1">
      <alignment horizontal="center" vertical="center"/>
    </xf>
    <xf numFmtId="0" fontId="30" fillId="13" borderId="126" xfId="0" applyFont="1" applyFill="1" applyBorder="1" applyAlignment="1">
      <alignment horizontal="center" vertical="center" wrapText="1"/>
    </xf>
    <xf numFmtId="0" fontId="30" fillId="12" borderId="126" xfId="0" applyFont="1" applyFill="1" applyBorder="1" applyAlignment="1">
      <alignment horizontal="center" vertical="center"/>
    </xf>
    <xf numFmtId="0" fontId="30" fillId="13" borderId="127" xfId="0" applyFont="1" applyFill="1" applyBorder="1" applyAlignment="1">
      <alignment horizontal="center" vertical="center" wrapText="1"/>
    </xf>
    <xf numFmtId="0" fontId="30" fillId="13" borderId="127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right" wrapText="1"/>
    </xf>
    <xf numFmtId="14" fontId="30" fillId="0" borderId="123" xfId="0" applyNumberFormat="1" applyFont="1" applyBorder="1"/>
    <xf numFmtId="14" fontId="25" fillId="0" borderId="31" xfId="0" applyNumberFormat="1" applyFont="1" applyBorder="1"/>
    <xf numFmtId="0" fontId="25" fillId="0" borderId="63" xfId="0" applyFont="1" applyBorder="1"/>
    <xf numFmtId="0" fontId="25" fillId="0" borderId="63" xfId="0" applyFont="1" applyBorder="1" applyAlignment="1">
      <alignment horizontal="left" wrapText="1"/>
    </xf>
    <xf numFmtId="4" fontId="25" fillId="0" borderId="63" xfId="0" applyNumberFormat="1" applyFont="1" applyBorder="1"/>
    <xf numFmtId="4" fontId="25" fillId="0" borderId="128" xfId="0" applyNumberFormat="1" applyFont="1" applyBorder="1"/>
    <xf numFmtId="0" fontId="26" fillId="0" borderId="62" xfId="0" applyFont="1" applyBorder="1"/>
    <xf numFmtId="0" fontId="25" fillId="0" borderId="32" xfId="0" applyFont="1" applyBorder="1"/>
    <xf numFmtId="3" fontId="14" fillId="0" borderId="0" xfId="0" applyNumberFormat="1" applyFont="1"/>
    <xf numFmtId="0" fontId="9" fillId="0" borderId="0" xfId="4" applyFont="1"/>
    <xf numFmtId="44" fontId="12" fillId="5" borderId="45" xfId="78" applyFont="1" applyFill="1" applyBorder="1" applyAlignment="1">
      <alignment horizontal="center" vertical="center"/>
    </xf>
    <xf numFmtId="44" fontId="12" fillId="5" borderId="46" xfId="78" applyFont="1" applyFill="1" applyBorder="1" applyAlignment="1">
      <alignment horizontal="center" vertical="center"/>
    </xf>
    <xf numFmtId="44" fontId="12" fillId="4" borderId="51" xfId="78" applyFont="1" applyFill="1" applyBorder="1" applyAlignment="1">
      <alignment horizontal="center" vertical="center"/>
    </xf>
    <xf numFmtId="44" fontId="12" fillId="4" borderId="52" xfId="78" applyFont="1" applyFill="1" applyBorder="1" applyAlignment="1">
      <alignment horizontal="center" vertical="center"/>
    </xf>
    <xf numFmtId="44" fontId="12" fillId="2" borderId="51" xfId="78" applyFont="1" applyFill="1" applyBorder="1" applyAlignment="1">
      <alignment horizontal="center" vertical="center"/>
    </xf>
    <xf numFmtId="44" fontId="12" fillId="2" borderId="52" xfId="78" applyFont="1" applyFill="1" applyBorder="1" applyAlignment="1">
      <alignment horizontal="center" vertical="center"/>
    </xf>
    <xf numFmtId="44" fontId="12" fillId="5" borderId="51" xfId="78" applyFont="1" applyFill="1" applyBorder="1" applyAlignment="1">
      <alignment horizontal="center" vertical="center"/>
    </xf>
    <xf numFmtId="44" fontId="12" fillId="5" borderId="52" xfId="78" applyFont="1" applyFill="1" applyBorder="1" applyAlignment="1">
      <alignment horizontal="center" vertical="center"/>
    </xf>
    <xf numFmtId="44" fontId="9" fillId="5" borderId="48" xfId="78" applyFont="1" applyFill="1" applyBorder="1" applyAlignment="1">
      <alignment horizontal="center" vertical="center"/>
    </xf>
    <xf numFmtId="44" fontId="9" fillId="5" borderId="49" xfId="78" applyFont="1" applyFill="1" applyBorder="1" applyAlignment="1">
      <alignment horizontal="center" vertical="center"/>
    </xf>
    <xf numFmtId="41" fontId="6" fillId="0" borderId="24" xfId="4" applyNumberFormat="1" applyBorder="1" applyAlignment="1" applyProtection="1">
      <alignment horizontal="center"/>
      <protection locked="0"/>
    </xf>
    <xf numFmtId="41" fontId="6" fillId="0" borderId="0" xfId="4" applyNumberFormat="1" applyAlignment="1">
      <alignment horizontal="center"/>
    </xf>
    <xf numFmtId="41" fontId="6" fillId="0" borderId="20" xfId="4" applyNumberFormat="1" applyBorder="1" applyAlignment="1" applyProtection="1">
      <alignment horizontal="center"/>
      <protection locked="0"/>
    </xf>
    <xf numFmtId="41" fontId="1" fillId="2" borderId="18" xfId="2" applyNumberFormat="1" applyFont="1" applyFill="1" applyBorder="1" applyAlignment="1">
      <alignment vertical="center"/>
    </xf>
    <xf numFmtId="49" fontId="12" fillId="2" borderId="50" xfId="3" applyNumberFormat="1" applyFont="1" applyFill="1" applyBorder="1" applyAlignment="1">
      <alignment vertical="center" wrapText="1"/>
    </xf>
    <xf numFmtId="0" fontId="14" fillId="3" borderId="106" xfId="3" applyFont="1" applyFill="1" applyBorder="1" applyAlignment="1">
      <alignment horizontal="center" vertical="center" wrapText="1"/>
    </xf>
    <xf numFmtId="0" fontId="59" fillId="0" borderId="0" xfId="0" applyFont="1"/>
    <xf numFmtId="3" fontId="14" fillId="2" borderId="0" xfId="0" applyNumberFormat="1" applyFont="1" applyFill="1"/>
    <xf numFmtId="0" fontId="59" fillId="2" borderId="0" xfId="0" applyFont="1" applyFill="1"/>
    <xf numFmtId="37" fontId="14" fillId="0" borderId="0" xfId="0" applyNumberFormat="1" applyFont="1"/>
    <xf numFmtId="0" fontId="36" fillId="2" borderId="0" xfId="0" applyFont="1" applyFill="1"/>
    <xf numFmtId="44" fontId="36" fillId="2" borderId="0" xfId="0" applyNumberFormat="1" applyFont="1" applyFill="1"/>
    <xf numFmtId="0" fontId="36" fillId="0" borderId="0" xfId="0" applyFont="1"/>
    <xf numFmtId="0" fontId="0" fillId="14" borderId="0" xfId="3" applyFont="1" applyFill="1" applyAlignment="1">
      <alignment horizontal="left" vertical="center"/>
    </xf>
    <xf numFmtId="0" fontId="11" fillId="14" borderId="0" xfId="3" applyFill="1" applyAlignment="1">
      <alignment vertical="center"/>
    </xf>
    <xf numFmtId="0" fontId="12" fillId="0" borderId="50" xfId="3" applyFont="1" applyFill="1" applyBorder="1" applyAlignment="1">
      <alignment vertical="center"/>
    </xf>
    <xf numFmtId="0" fontId="12" fillId="0" borderId="51" xfId="3" applyFont="1" applyFill="1" applyBorder="1" applyAlignment="1">
      <alignment horizontal="center" vertical="center"/>
    </xf>
    <xf numFmtId="44" fontId="12" fillId="0" borderId="51" xfId="78" applyFont="1" applyFill="1" applyBorder="1" applyAlignment="1">
      <alignment horizontal="center" vertical="center"/>
    </xf>
    <xf numFmtId="44" fontId="12" fillId="0" borderId="52" xfId="78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5" xfId="0" applyFont="1" applyFill="1" applyBorder="1"/>
    <xf numFmtId="0" fontId="1" fillId="2" borderId="2" xfId="0" applyFont="1" applyFill="1" applyBorder="1"/>
    <xf numFmtId="37" fontId="8" fillId="3" borderId="4" xfId="0" applyNumberFormat="1" applyFont="1" applyFill="1" applyBorder="1" applyAlignment="1">
      <alignment horizontal="center" vertical="center"/>
    </xf>
    <xf numFmtId="37" fontId="8" fillId="3" borderId="29" xfId="0" applyNumberFormat="1" applyFont="1" applyFill="1" applyBorder="1" applyAlignment="1">
      <alignment horizontal="center" vertical="center"/>
    </xf>
    <xf numFmtId="37" fontId="8" fillId="3" borderId="11" xfId="0" applyNumberFormat="1" applyFont="1" applyFill="1" applyBorder="1" applyAlignment="1">
      <alignment horizontal="center" vertical="center"/>
    </xf>
    <xf numFmtId="37" fontId="8" fillId="3" borderId="30" xfId="0" applyNumberFormat="1" applyFont="1" applyFill="1" applyBorder="1" applyAlignment="1">
      <alignment horizontal="center" vertical="center"/>
    </xf>
    <xf numFmtId="37" fontId="8" fillId="3" borderId="31" xfId="0" applyNumberFormat="1" applyFont="1" applyFill="1" applyBorder="1" applyAlignment="1">
      <alignment horizontal="center" vertical="center" wrapText="1"/>
    </xf>
    <xf numFmtId="37" fontId="8" fillId="3" borderId="32" xfId="0" applyNumberFormat="1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/>
    </xf>
    <xf numFmtId="0" fontId="37" fillId="3" borderId="25" xfId="3" applyFont="1" applyFill="1" applyBorder="1" applyAlignment="1">
      <alignment horizontal="center" vertical="center"/>
    </xf>
    <xf numFmtId="0" fontId="37" fillId="3" borderId="2" xfId="3" applyFont="1" applyFill="1" applyBorder="1" applyAlignment="1">
      <alignment horizontal="center" vertical="center"/>
    </xf>
    <xf numFmtId="0" fontId="8" fillId="3" borderId="104" xfId="3" applyFont="1" applyFill="1" applyBorder="1" applyAlignment="1">
      <alignment horizontal="center" vertical="center" wrapText="1"/>
    </xf>
    <xf numFmtId="0" fontId="8" fillId="3" borderId="105" xfId="3" applyFont="1" applyFill="1" applyBorder="1" applyAlignment="1">
      <alignment horizontal="center" vertical="center"/>
    </xf>
    <xf numFmtId="0" fontId="8" fillId="3" borderId="106" xfId="3" applyFont="1" applyFill="1" applyBorder="1" applyAlignment="1">
      <alignment horizontal="center" vertical="center"/>
    </xf>
    <xf numFmtId="0" fontId="14" fillId="3" borderId="107" xfId="3" applyFont="1" applyFill="1" applyBorder="1" applyAlignment="1">
      <alignment horizontal="center" vertical="center" wrapText="1"/>
    </xf>
    <xf numFmtId="0" fontId="14" fillId="3" borderId="109" xfId="3" applyFont="1" applyFill="1" applyBorder="1" applyAlignment="1">
      <alignment horizontal="center" vertical="center" wrapText="1"/>
    </xf>
    <xf numFmtId="0" fontId="14" fillId="3" borderId="108" xfId="3" applyFont="1" applyFill="1" applyBorder="1" applyAlignment="1">
      <alignment horizontal="center" vertical="center" wrapText="1"/>
    </xf>
    <xf numFmtId="0" fontId="14" fillId="3" borderId="110" xfId="3" applyFont="1" applyFill="1" applyBorder="1" applyAlignment="1">
      <alignment horizontal="center" vertical="center" wrapText="1"/>
    </xf>
    <xf numFmtId="0" fontId="14" fillId="3" borderId="106" xfId="3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4" fillId="3" borderId="45" xfId="3" applyFont="1" applyFill="1" applyBorder="1" applyAlignment="1">
      <alignment horizontal="center" vertical="center" wrapText="1"/>
    </xf>
    <xf numFmtId="0" fontId="14" fillId="3" borderId="48" xfId="3" applyFont="1" applyFill="1" applyBorder="1" applyAlignment="1">
      <alignment horizontal="center" vertical="center" wrapText="1"/>
    </xf>
    <xf numFmtId="0" fontId="14" fillId="3" borderId="46" xfId="3" applyFont="1" applyFill="1" applyBorder="1" applyAlignment="1">
      <alignment horizontal="center" vertical="center"/>
    </xf>
    <xf numFmtId="0" fontId="14" fillId="3" borderId="49" xfId="3" applyFont="1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8" fillId="3" borderId="44" xfId="3" applyFont="1" applyFill="1" applyBorder="1" applyAlignment="1">
      <alignment horizontal="center" vertical="center"/>
    </xf>
    <xf numFmtId="0" fontId="8" fillId="3" borderId="47" xfId="3" applyFont="1" applyFill="1" applyBorder="1" applyAlignment="1">
      <alignment horizontal="center" vertical="center"/>
    </xf>
    <xf numFmtId="0" fontId="39" fillId="3" borderId="55" xfId="4" applyFont="1" applyFill="1" applyBorder="1" applyAlignment="1">
      <alignment horizontal="center" vertical="center" wrapText="1"/>
    </xf>
    <xf numFmtId="0" fontId="39" fillId="3" borderId="57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/>
    </xf>
    <xf numFmtId="0" fontId="39" fillId="3" borderId="28" xfId="4" applyFont="1" applyFill="1" applyBorder="1" applyAlignment="1">
      <alignment horizontal="center" vertical="center" wrapText="1"/>
    </xf>
    <xf numFmtId="0" fontId="39" fillId="3" borderId="33" xfId="4" applyFont="1" applyFill="1" applyBorder="1" applyAlignment="1">
      <alignment horizontal="center" vertical="center" wrapText="1"/>
    </xf>
    <xf numFmtId="0" fontId="39" fillId="3" borderId="35" xfId="4" applyFont="1" applyFill="1" applyBorder="1" applyAlignment="1">
      <alignment horizontal="center" vertical="center"/>
    </xf>
    <xf numFmtId="0" fontId="39" fillId="3" borderId="38" xfId="4" applyFont="1" applyFill="1" applyBorder="1" applyAlignment="1">
      <alignment horizontal="center" vertical="center"/>
    </xf>
    <xf numFmtId="0" fontId="39" fillId="3" borderId="56" xfId="4" applyFont="1" applyFill="1" applyBorder="1" applyAlignment="1">
      <alignment horizontal="center" vertical="center"/>
    </xf>
    <xf numFmtId="0" fontId="6" fillId="2" borderId="28" xfId="4" applyFill="1" applyBorder="1" applyAlignment="1" applyProtection="1">
      <alignment horizontal="center"/>
      <protection locked="0"/>
    </xf>
    <xf numFmtId="0" fontId="6" fillId="2" borderId="27" xfId="4" applyFill="1" applyBorder="1" applyAlignment="1" applyProtection="1">
      <alignment horizontal="center"/>
      <protection locked="0"/>
    </xf>
    <xf numFmtId="0" fontId="6" fillId="2" borderId="33" xfId="4" applyFill="1" applyBorder="1" applyAlignment="1" applyProtection="1">
      <alignment horizontal="center"/>
      <protection locked="0"/>
    </xf>
    <xf numFmtId="0" fontId="6" fillId="2" borderId="20" xfId="4" applyFill="1" applyBorder="1" applyAlignment="1" applyProtection="1">
      <alignment horizontal="center"/>
      <protection locked="0"/>
    </xf>
    <xf numFmtId="0" fontId="23" fillId="3" borderId="3" xfId="4" applyFont="1" applyFill="1" applyBorder="1" applyAlignment="1">
      <alignment horizontal="center" vertical="center"/>
    </xf>
    <xf numFmtId="0" fontId="23" fillId="3" borderId="28" xfId="4" applyFont="1" applyFill="1" applyBorder="1" applyAlignment="1">
      <alignment horizontal="center" vertical="center"/>
    </xf>
    <xf numFmtId="0" fontId="23" fillId="3" borderId="27" xfId="4" applyFont="1" applyFill="1" applyBorder="1" applyAlignment="1">
      <alignment horizontal="center" vertical="center"/>
    </xf>
    <xf numFmtId="0" fontId="23" fillId="3" borderId="4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23" fillId="3" borderId="24" xfId="4" applyFont="1" applyFill="1" applyBorder="1" applyAlignment="1">
      <alignment horizontal="center" vertical="center"/>
    </xf>
    <xf numFmtId="0" fontId="23" fillId="3" borderId="5" xfId="4" applyFont="1" applyFill="1" applyBorder="1" applyAlignment="1">
      <alignment horizontal="center" vertical="center"/>
    </xf>
    <xf numFmtId="0" fontId="23" fillId="3" borderId="33" xfId="4" applyFont="1" applyFill="1" applyBorder="1" applyAlignment="1">
      <alignment horizontal="center" vertical="center"/>
    </xf>
    <xf numFmtId="0" fontId="23" fillId="3" borderId="20" xfId="4" applyFont="1" applyFill="1" applyBorder="1" applyAlignment="1">
      <alignment horizontal="center" vertical="center"/>
    </xf>
    <xf numFmtId="0" fontId="43" fillId="3" borderId="55" xfId="4" applyFont="1" applyFill="1" applyBorder="1" applyAlignment="1">
      <alignment horizontal="center" vertical="center"/>
    </xf>
    <xf numFmtId="0" fontId="43" fillId="3" borderId="69" xfId="4" applyFont="1" applyFill="1" applyBorder="1" applyAlignment="1">
      <alignment horizontal="center" vertical="center"/>
    </xf>
    <xf numFmtId="0" fontId="43" fillId="3" borderId="57" xfId="4" applyFont="1" applyFill="1" applyBorder="1" applyAlignment="1">
      <alignment horizontal="center" vertical="center"/>
    </xf>
    <xf numFmtId="0" fontId="43" fillId="3" borderId="3" xfId="4" applyFont="1" applyFill="1" applyBorder="1" applyAlignment="1">
      <alignment horizontal="center" vertical="center"/>
    </xf>
    <xf numFmtId="0" fontId="43" fillId="3" borderId="4" xfId="4" applyFont="1" applyFill="1" applyBorder="1" applyAlignment="1">
      <alignment horizontal="center" vertical="center"/>
    </xf>
    <xf numFmtId="0" fontId="43" fillId="3" borderId="5" xfId="4" applyFont="1" applyFill="1" applyBorder="1" applyAlignment="1">
      <alignment horizontal="center" vertical="center"/>
    </xf>
    <xf numFmtId="0" fontId="43" fillId="3" borderId="55" xfId="4" applyFont="1" applyFill="1" applyBorder="1" applyAlignment="1">
      <alignment horizontal="center" wrapText="1"/>
    </xf>
    <xf numFmtId="0" fontId="43" fillId="3" borderId="69" xfId="4" applyFont="1" applyFill="1" applyBorder="1" applyAlignment="1">
      <alignment horizontal="center" wrapText="1"/>
    </xf>
    <xf numFmtId="0" fontId="43" fillId="3" borderId="57" xfId="4" applyFont="1" applyFill="1" applyBorder="1" applyAlignment="1">
      <alignment horizontal="center" wrapText="1"/>
    </xf>
    <xf numFmtId="0" fontId="6" fillId="3" borderId="1" xfId="4" applyFill="1" applyBorder="1" applyAlignment="1">
      <alignment horizontal="center"/>
    </xf>
    <xf numFmtId="0" fontId="6" fillId="3" borderId="25" xfId="4" applyFill="1" applyBorder="1" applyAlignment="1">
      <alignment horizontal="center"/>
    </xf>
    <xf numFmtId="0" fontId="6" fillId="3" borderId="2" xfId="4" applyFill="1" applyBorder="1" applyAlignment="1">
      <alignment horizontal="center"/>
    </xf>
    <xf numFmtId="0" fontId="6" fillId="3" borderId="55" xfId="4" applyFill="1" applyBorder="1" applyAlignment="1">
      <alignment horizontal="center" vertical="center"/>
    </xf>
    <xf numFmtId="0" fontId="6" fillId="3" borderId="69" xfId="4" applyFill="1" applyBorder="1" applyAlignment="1">
      <alignment horizontal="center" vertical="center"/>
    </xf>
    <xf numFmtId="0" fontId="6" fillId="3" borderId="57" xfId="4" applyFill="1" applyBorder="1" applyAlignment="1">
      <alignment horizontal="center" vertical="center"/>
    </xf>
    <xf numFmtId="168" fontId="6" fillId="3" borderId="55" xfId="6" applyNumberFormat="1" applyFont="1" applyFill="1" applyBorder="1" applyAlignment="1">
      <alignment horizontal="center" wrapText="1"/>
    </xf>
    <xf numFmtId="168" fontId="6" fillId="3" borderId="57" xfId="6" applyNumberFormat="1" applyFont="1" applyFill="1" applyBorder="1" applyAlignment="1">
      <alignment horizontal="center" wrapText="1"/>
    </xf>
    <xf numFmtId="3" fontId="43" fillId="3" borderId="1" xfId="4" applyNumberFormat="1" applyFont="1" applyFill="1" applyBorder="1" applyAlignment="1">
      <alignment horizontal="center"/>
    </xf>
    <xf numFmtId="3" fontId="6" fillId="3" borderId="2" xfId="4" applyNumberFormat="1" applyFill="1" applyBorder="1" applyAlignment="1">
      <alignment horizontal="center"/>
    </xf>
    <xf numFmtId="0" fontId="23" fillId="5" borderId="5" xfId="4" applyFont="1" applyFill="1" applyBorder="1" applyAlignment="1">
      <alignment horizontal="left"/>
    </xf>
    <xf numFmtId="0" fontId="23" fillId="5" borderId="33" xfId="4" applyFont="1" applyFill="1" applyBorder="1" applyAlignment="1">
      <alignment horizontal="left"/>
    </xf>
    <xf numFmtId="0" fontId="23" fillId="5" borderId="20" xfId="4" applyFont="1" applyFill="1" applyBorder="1" applyAlignment="1">
      <alignment horizontal="left"/>
    </xf>
    <xf numFmtId="0" fontId="6" fillId="5" borderId="3" xfId="4" applyFill="1" applyBorder="1" applyAlignment="1" applyProtection="1">
      <alignment horizontal="left"/>
      <protection locked="0"/>
    </xf>
    <xf numFmtId="0" fontId="6" fillId="5" borderId="28" xfId="4" applyFill="1" applyBorder="1" applyAlignment="1" applyProtection="1">
      <alignment horizontal="left"/>
      <protection locked="0"/>
    </xf>
    <xf numFmtId="0" fontId="6" fillId="5" borderId="27" xfId="4" applyFill="1" applyBorder="1" applyAlignment="1" applyProtection="1">
      <alignment horizontal="left"/>
      <protection locked="0"/>
    </xf>
    <xf numFmtId="0" fontId="6" fillId="5" borderId="1" xfId="4" applyFill="1" applyBorder="1" applyAlignment="1" applyProtection="1">
      <alignment horizontal="left"/>
      <protection locked="0"/>
    </xf>
    <xf numFmtId="0" fontId="6" fillId="5" borderId="25" xfId="4" applyFill="1" applyBorder="1" applyAlignment="1" applyProtection="1">
      <alignment horizontal="left"/>
      <protection locked="0"/>
    </xf>
    <xf numFmtId="0" fontId="6" fillId="5" borderId="2" xfId="4" applyFill="1" applyBorder="1" applyAlignment="1" applyProtection="1">
      <alignment horizontal="left"/>
      <protection locked="0"/>
    </xf>
    <xf numFmtId="0" fontId="6" fillId="5" borderId="1" xfId="4" applyFill="1" applyBorder="1" applyAlignment="1">
      <alignment horizontal="left"/>
    </xf>
    <xf numFmtId="0" fontId="6" fillId="5" borderId="25" xfId="4" applyFill="1" applyBorder="1" applyAlignment="1">
      <alignment horizontal="left"/>
    </xf>
    <xf numFmtId="0" fontId="6" fillId="5" borderId="2" xfId="4" applyFill="1" applyBorder="1" applyAlignment="1">
      <alignment horizontal="left"/>
    </xf>
    <xf numFmtId="0" fontId="46" fillId="0" borderId="33" xfId="4" applyFont="1" applyBorder="1" applyAlignment="1">
      <alignment horizontal="right"/>
    </xf>
    <xf numFmtId="0" fontId="6" fillId="3" borderId="3" xfId="4" applyFill="1" applyBorder="1" applyAlignment="1">
      <alignment horizontal="center" vertical="center"/>
    </xf>
    <xf numFmtId="0" fontId="6" fillId="3" borderId="28" xfId="4" applyFill="1" applyBorder="1" applyAlignment="1">
      <alignment horizontal="center" vertical="center"/>
    </xf>
    <xf numFmtId="0" fontId="6" fillId="3" borderId="27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/>
    </xf>
    <xf numFmtId="0" fontId="6" fillId="3" borderId="0" xfId="4" applyFill="1" applyAlignment="1">
      <alignment horizontal="center" vertical="center"/>
    </xf>
    <xf numFmtId="0" fontId="6" fillId="3" borderId="24" xfId="4" applyFill="1" applyBorder="1" applyAlignment="1">
      <alignment horizontal="center" vertical="center"/>
    </xf>
    <xf numFmtId="0" fontId="6" fillId="3" borderId="5" xfId="4" applyFill="1" applyBorder="1" applyAlignment="1">
      <alignment horizontal="center" vertical="center"/>
    </xf>
    <xf numFmtId="0" fontId="6" fillId="3" borderId="33" xfId="4" applyFill="1" applyBorder="1" applyAlignment="1">
      <alignment horizontal="center" vertical="center"/>
    </xf>
    <xf numFmtId="0" fontId="6" fillId="3" borderId="20" xfId="4" applyFill="1" applyBorder="1" applyAlignment="1">
      <alignment horizontal="center" vertical="center"/>
    </xf>
    <xf numFmtId="0" fontId="6" fillId="3" borderId="55" xfId="4" applyFill="1" applyBorder="1" applyAlignment="1">
      <alignment horizontal="center"/>
    </xf>
    <xf numFmtId="0" fontId="6" fillId="3" borderId="69" xfId="4" applyFill="1" applyBorder="1" applyAlignment="1">
      <alignment horizontal="center"/>
    </xf>
    <xf numFmtId="168" fontId="6" fillId="3" borderId="55" xfId="6" applyNumberFormat="1" applyFont="1" applyFill="1" applyBorder="1" applyAlignment="1">
      <alignment horizontal="center" vertical="center" wrapText="1"/>
    </xf>
    <xf numFmtId="168" fontId="6" fillId="3" borderId="69" xfId="6" applyNumberFormat="1" applyFont="1" applyFill="1" applyBorder="1" applyAlignment="1">
      <alignment horizontal="center" vertical="center" wrapText="1"/>
    </xf>
    <xf numFmtId="168" fontId="6" fillId="3" borderId="57" xfId="6" applyNumberFormat="1" applyFont="1" applyFill="1" applyBorder="1" applyAlignment="1">
      <alignment horizontal="center" vertical="center" wrapText="1"/>
    </xf>
    <xf numFmtId="0" fontId="6" fillId="5" borderId="5" xfId="4" applyFill="1" applyBorder="1" applyAlignment="1">
      <alignment horizontal="left"/>
    </xf>
    <xf numFmtId="0" fontId="6" fillId="5" borderId="33" xfId="4" applyFill="1" applyBorder="1" applyAlignment="1">
      <alignment horizontal="left"/>
    </xf>
    <xf numFmtId="0" fontId="6" fillId="5" borderId="20" xfId="4" applyFill="1" applyBorder="1" applyAlignment="1">
      <alignment horizontal="left"/>
    </xf>
    <xf numFmtId="0" fontId="43" fillId="0" borderId="4" xfId="4" quotePrefix="1" applyFont="1" applyBorder="1" applyAlignment="1" applyProtection="1">
      <alignment horizontal="left"/>
      <protection locked="0"/>
    </xf>
    <xf numFmtId="0" fontId="43" fillId="0" borderId="0" xfId="4" quotePrefix="1" applyFont="1" applyAlignment="1" applyProtection="1">
      <alignment horizontal="left"/>
      <protection locked="0"/>
    </xf>
    <xf numFmtId="0" fontId="30" fillId="11" borderId="1" xfId="0" applyFont="1" applyFill="1" applyBorder="1" applyAlignment="1">
      <alignment horizontal="right"/>
    </xf>
    <xf numFmtId="0" fontId="30" fillId="11" borderId="25" xfId="0" applyFont="1" applyFill="1" applyBorder="1" applyAlignment="1">
      <alignment horizontal="right"/>
    </xf>
    <xf numFmtId="0" fontId="30" fillId="11" borderId="2" xfId="0" applyFont="1" applyFill="1" applyBorder="1" applyAlignment="1">
      <alignment horizontal="right"/>
    </xf>
    <xf numFmtId="0" fontId="27" fillId="9" borderId="1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7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4" fontId="26" fillId="0" borderId="0" xfId="0" applyNumberFormat="1" applyFont="1" applyAlignment="1">
      <alignment horizontal="center"/>
    </xf>
  </cellXfs>
  <cellStyles count="79">
    <cellStyle name="Cabecera 1" xfId="9"/>
    <cellStyle name="Cabecera 2" xfId="10"/>
    <cellStyle name="Comma" xfId="11"/>
    <cellStyle name="Currency" xfId="12"/>
    <cellStyle name="Date" xfId="13"/>
    <cellStyle name="Euro" xfId="14"/>
    <cellStyle name="F2" xfId="15"/>
    <cellStyle name="F3" xfId="16"/>
    <cellStyle name="F4" xfId="17"/>
    <cellStyle name="F5" xfId="18"/>
    <cellStyle name="F6" xfId="19"/>
    <cellStyle name="F7" xfId="20"/>
    <cellStyle name="F8" xfId="21"/>
    <cellStyle name="Fecha" xfId="22"/>
    <cellStyle name="Fijo" xfId="23"/>
    <cellStyle name="Fixed" xfId="24"/>
    <cellStyle name="Heading1" xfId="25"/>
    <cellStyle name="Heading2" xfId="26"/>
    <cellStyle name="Hipervínculo v" xfId="27"/>
    <cellStyle name="Millares [0] 2" xfId="7"/>
    <cellStyle name="Millares 2" xfId="28"/>
    <cellStyle name="Millares 3" xfId="29"/>
    <cellStyle name="Millares 4" xfId="6"/>
    <cellStyle name="Moneda" xfId="78" builtinId="4"/>
    <cellStyle name="Monetario" xfId="30"/>
    <cellStyle name="Monetario0" xfId="31"/>
    <cellStyle name="No-definido" xfId="32"/>
    <cellStyle name="Normal" xfId="0" builtinId="0"/>
    <cellStyle name="Normal 2" xfId="3"/>
    <cellStyle name="Normal 2 10" xfId="33"/>
    <cellStyle name="Normal 2 11" xfId="34"/>
    <cellStyle name="Normal 2 12" xfId="35"/>
    <cellStyle name="Normal 2 13" xfId="36"/>
    <cellStyle name="Normal 2 14" xfId="37"/>
    <cellStyle name="Normal 2 15" xfId="38"/>
    <cellStyle name="Normal 2 16" xfId="39"/>
    <cellStyle name="Normal 2 17" xfId="40"/>
    <cellStyle name="Normal 2 18" xfId="41"/>
    <cellStyle name="Normal 2 19" xfId="42"/>
    <cellStyle name="Normal 2 2" xfId="43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54"/>
    <cellStyle name="Normal 2 30" xfId="55"/>
    <cellStyle name="Normal 2 31" xfId="56"/>
    <cellStyle name="Normal 2 32" xfId="57"/>
    <cellStyle name="Normal 2 33" xfId="58"/>
    <cellStyle name="Normal 2 34" xfId="59"/>
    <cellStyle name="Normal 2 35" xfId="60"/>
    <cellStyle name="Normal 2 36" xfId="61"/>
    <cellStyle name="Normal 2 37" xfId="62"/>
    <cellStyle name="Normal 2 38" xfId="4"/>
    <cellStyle name="Normal 2 4" xfId="63"/>
    <cellStyle name="Normal 2 5" xfId="64"/>
    <cellStyle name="Normal 2 6" xfId="65"/>
    <cellStyle name="Normal 2 7" xfId="66"/>
    <cellStyle name="Normal 2 8" xfId="67"/>
    <cellStyle name="Normal 2 9" xfId="68"/>
    <cellStyle name="Normal 3" xfId="69"/>
    <cellStyle name="Normal 3 2" xfId="70"/>
    <cellStyle name="Normal 4" xfId="71"/>
    <cellStyle name="Normal 4 2" xfId="72"/>
    <cellStyle name="Normal 5" xfId="73"/>
    <cellStyle name="Normal_1998 2" xfId="1"/>
    <cellStyle name="Normal_1999 2" xfId="2"/>
    <cellStyle name="Normal_Anexos 1 a 4 Proyecto de Decreto Reglamentación LRF con " xfId="8"/>
    <cellStyle name="Normal_E-98" xfId="5"/>
    <cellStyle name="Percent" xfId="74"/>
    <cellStyle name="Porcentual 2" xfId="75"/>
    <cellStyle name="Punto" xfId="76"/>
    <cellStyle name="Punto0" xfId="77"/>
  </cellStyles>
  <dxfs count="0"/>
  <tableStyles count="0" defaultTableStyle="TableStyleMedium2" defaultPivotStyle="PivotStyleLight16"/>
  <colors>
    <mruColors>
      <color rgb="FFFFECD9"/>
      <color rgb="FFFF8200"/>
      <color rgb="FFFFB66D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NCFP\DEUDA\PRESTAMO\Tasas%20de%20Inter&#233;s%20%20para%20%20actualizacio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NCFP/DEUDA/PRESTAMO/Tasas%20de%20Inter&#233;s%20%20para%20%20actualiz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3">
          <cell r="A3" t="str">
            <v>PROYECCION DE RECURSOS 2001</v>
          </cell>
        </row>
      </sheetData>
      <sheetData sheetId="63">
        <row r="1">
          <cell r="A1" t="str">
            <v>DIRECCION NACIONAL DE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zoomScale="89" zoomScaleNormal="89" zoomScalePageLayoutView="75" workbookViewId="0">
      <selection activeCell="H9" sqref="H9"/>
    </sheetView>
  </sheetViews>
  <sheetFormatPr baseColWidth="10" defaultRowHeight="13.8"/>
  <cols>
    <col min="1" max="1" width="46.88671875" style="2" customWidth="1"/>
    <col min="2" max="2" width="17.6640625" style="2" customWidth="1"/>
    <col min="3" max="3" width="18.109375" style="2" customWidth="1"/>
    <col min="4" max="4" width="18.44140625" style="28" customWidth="1"/>
    <col min="5" max="5" width="18.5546875" style="1" customWidth="1"/>
    <col min="6" max="6" width="20.5546875" style="1" customWidth="1"/>
    <col min="7" max="7" width="12.6640625" style="566" bestFit="1" customWidth="1"/>
    <col min="8" max="8" width="13.33203125" style="2" bestFit="1" customWidth="1"/>
    <col min="9" max="212" width="11.44140625" style="2"/>
    <col min="213" max="213" width="69" style="2" bestFit="1" customWidth="1"/>
    <col min="214" max="237" width="19" style="2" customWidth="1"/>
    <col min="238" max="468" width="11.44140625" style="2"/>
    <col min="469" max="469" width="69" style="2" bestFit="1" customWidth="1"/>
    <col min="470" max="493" width="19" style="2" customWidth="1"/>
    <col min="494" max="724" width="11.44140625" style="2"/>
    <col min="725" max="725" width="69" style="2" bestFit="1" customWidth="1"/>
    <col min="726" max="749" width="19" style="2" customWidth="1"/>
    <col min="750" max="980" width="11.44140625" style="2"/>
    <col min="981" max="981" width="69" style="2" bestFit="1" customWidth="1"/>
    <col min="982" max="1005" width="19" style="2" customWidth="1"/>
    <col min="1006" max="1236" width="11.44140625" style="2"/>
    <col min="1237" max="1237" width="69" style="2" bestFit="1" customWidth="1"/>
    <col min="1238" max="1261" width="19" style="2" customWidth="1"/>
    <col min="1262" max="1492" width="11.44140625" style="2"/>
    <col min="1493" max="1493" width="69" style="2" bestFit="1" customWidth="1"/>
    <col min="1494" max="1517" width="19" style="2" customWidth="1"/>
    <col min="1518" max="1748" width="11.44140625" style="2"/>
    <col min="1749" max="1749" width="69" style="2" bestFit="1" customWidth="1"/>
    <col min="1750" max="1773" width="19" style="2" customWidth="1"/>
    <col min="1774" max="2004" width="11.44140625" style="2"/>
    <col min="2005" max="2005" width="69" style="2" bestFit="1" customWidth="1"/>
    <col min="2006" max="2029" width="19" style="2" customWidth="1"/>
    <col min="2030" max="2260" width="11.44140625" style="2"/>
    <col min="2261" max="2261" width="69" style="2" bestFit="1" customWidth="1"/>
    <col min="2262" max="2285" width="19" style="2" customWidth="1"/>
    <col min="2286" max="2516" width="11.44140625" style="2"/>
    <col min="2517" max="2517" width="69" style="2" bestFit="1" customWidth="1"/>
    <col min="2518" max="2541" width="19" style="2" customWidth="1"/>
    <col min="2542" max="2772" width="11.44140625" style="2"/>
    <col min="2773" max="2773" width="69" style="2" bestFit="1" customWidth="1"/>
    <col min="2774" max="2797" width="19" style="2" customWidth="1"/>
    <col min="2798" max="3028" width="11.44140625" style="2"/>
    <col min="3029" max="3029" width="69" style="2" bestFit="1" customWidth="1"/>
    <col min="3030" max="3053" width="19" style="2" customWidth="1"/>
    <col min="3054" max="3284" width="11.44140625" style="2"/>
    <col min="3285" max="3285" width="69" style="2" bestFit="1" customWidth="1"/>
    <col min="3286" max="3309" width="19" style="2" customWidth="1"/>
    <col min="3310" max="3540" width="11.44140625" style="2"/>
    <col min="3541" max="3541" width="69" style="2" bestFit="1" customWidth="1"/>
    <col min="3542" max="3565" width="19" style="2" customWidth="1"/>
    <col min="3566" max="3796" width="11.44140625" style="2"/>
    <col min="3797" max="3797" width="69" style="2" bestFit="1" customWidth="1"/>
    <col min="3798" max="3821" width="19" style="2" customWidth="1"/>
    <col min="3822" max="4052" width="11.44140625" style="2"/>
    <col min="4053" max="4053" width="69" style="2" bestFit="1" customWidth="1"/>
    <col min="4054" max="4077" width="19" style="2" customWidth="1"/>
    <col min="4078" max="4308" width="11.44140625" style="2"/>
    <col min="4309" max="4309" width="69" style="2" bestFit="1" customWidth="1"/>
    <col min="4310" max="4333" width="19" style="2" customWidth="1"/>
    <col min="4334" max="4564" width="11.44140625" style="2"/>
    <col min="4565" max="4565" width="69" style="2" bestFit="1" customWidth="1"/>
    <col min="4566" max="4589" width="19" style="2" customWidth="1"/>
    <col min="4590" max="4820" width="11.44140625" style="2"/>
    <col min="4821" max="4821" width="69" style="2" bestFit="1" customWidth="1"/>
    <col min="4822" max="4845" width="19" style="2" customWidth="1"/>
    <col min="4846" max="5076" width="11.44140625" style="2"/>
    <col min="5077" max="5077" width="69" style="2" bestFit="1" customWidth="1"/>
    <col min="5078" max="5101" width="19" style="2" customWidth="1"/>
    <col min="5102" max="5332" width="11.44140625" style="2"/>
    <col min="5333" max="5333" width="69" style="2" bestFit="1" customWidth="1"/>
    <col min="5334" max="5357" width="19" style="2" customWidth="1"/>
    <col min="5358" max="5588" width="11.44140625" style="2"/>
    <col min="5589" max="5589" width="69" style="2" bestFit="1" customWidth="1"/>
    <col min="5590" max="5613" width="19" style="2" customWidth="1"/>
    <col min="5614" max="5844" width="11.44140625" style="2"/>
    <col min="5845" max="5845" width="69" style="2" bestFit="1" customWidth="1"/>
    <col min="5846" max="5869" width="19" style="2" customWidth="1"/>
    <col min="5870" max="6100" width="11.44140625" style="2"/>
    <col min="6101" max="6101" width="69" style="2" bestFit="1" customWidth="1"/>
    <col min="6102" max="6125" width="19" style="2" customWidth="1"/>
    <col min="6126" max="6356" width="11.44140625" style="2"/>
    <col min="6357" max="6357" width="69" style="2" bestFit="1" customWidth="1"/>
    <col min="6358" max="6381" width="19" style="2" customWidth="1"/>
    <col min="6382" max="6612" width="11.44140625" style="2"/>
    <col min="6613" max="6613" width="69" style="2" bestFit="1" customWidth="1"/>
    <col min="6614" max="6637" width="19" style="2" customWidth="1"/>
    <col min="6638" max="6868" width="11.44140625" style="2"/>
    <col min="6869" max="6869" width="69" style="2" bestFit="1" customWidth="1"/>
    <col min="6870" max="6893" width="19" style="2" customWidth="1"/>
    <col min="6894" max="7124" width="11.44140625" style="2"/>
    <col min="7125" max="7125" width="69" style="2" bestFit="1" customWidth="1"/>
    <col min="7126" max="7149" width="19" style="2" customWidth="1"/>
    <col min="7150" max="7380" width="11.44140625" style="2"/>
    <col min="7381" max="7381" width="69" style="2" bestFit="1" customWidth="1"/>
    <col min="7382" max="7405" width="19" style="2" customWidth="1"/>
    <col min="7406" max="7636" width="11.44140625" style="2"/>
    <col min="7637" max="7637" width="69" style="2" bestFit="1" customWidth="1"/>
    <col min="7638" max="7661" width="19" style="2" customWidth="1"/>
    <col min="7662" max="7892" width="11.44140625" style="2"/>
    <col min="7893" max="7893" width="69" style="2" bestFit="1" customWidth="1"/>
    <col min="7894" max="7917" width="19" style="2" customWidth="1"/>
    <col min="7918" max="8148" width="11.44140625" style="2"/>
    <col min="8149" max="8149" width="69" style="2" bestFit="1" customWidth="1"/>
    <col min="8150" max="8173" width="19" style="2" customWidth="1"/>
    <col min="8174" max="8404" width="11.44140625" style="2"/>
    <col min="8405" max="8405" width="69" style="2" bestFit="1" customWidth="1"/>
    <col min="8406" max="8429" width="19" style="2" customWidth="1"/>
    <col min="8430" max="8660" width="11.44140625" style="2"/>
    <col min="8661" max="8661" width="69" style="2" bestFit="1" customWidth="1"/>
    <col min="8662" max="8685" width="19" style="2" customWidth="1"/>
    <col min="8686" max="8916" width="11.44140625" style="2"/>
    <col min="8917" max="8917" width="69" style="2" bestFit="1" customWidth="1"/>
    <col min="8918" max="8941" width="19" style="2" customWidth="1"/>
    <col min="8942" max="9172" width="11.44140625" style="2"/>
    <col min="9173" max="9173" width="69" style="2" bestFit="1" customWidth="1"/>
    <col min="9174" max="9197" width="19" style="2" customWidth="1"/>
    <col min="9198" max="9428" width="11.44140625" style="2"/>
    <col min="9429" max="9429" width="69" style="2" bestFit="1" customWidth="1"/>
    <col min="9430" max="9453" width="19" style="2" customWidth="1"/>
    <col min="9454" max="9684" width="11.44140625" style="2"/>
    <col min="9685" max="9685" width="69" style="2" bestFit="1" customWidth="1"/>
    <col min="9686" max="9709" width="19" style="2" customWidth="1"/>
    <col min="9710" max="9940" width="11.44140625" style="2"/>
    <col min="9941" max="9941" width="69" style="2" bestFit="1" customWidth="1"/>
    <col min="9942" max="9965" width="19" style="2" customWidth="1"/>
    <col min="9966" max="10196" width="11.44140625" style="2"/>
    <col min="10197" max="10197" width="69" style="2" bestFit="1" customWidth="1"/>
    <col min="10198" max="10221" width="19" style="2" customWidth="1"/>
    <col min="10222" max="10452" width="11.44140625" style="2"/>
    <col min="10453" max="10453" width="69" style="2" bestFit="1" customWidth="1"/>
    <col min="10454" max="10477" width="19" style="2" customWidth="1"/>
    <col min="10478" max="10708" width="11.44140625" style="2"/>
    <col min="10709" max="10709" width="69" style="2" bestFit="1" customWidth="1"/>
    <col min="10710" max="10733" width="19" style="2" customWidth="1"/>
    <col min="10734" max="10964" width="11.44140625" style="2"/>
    <col min="10965" max="10965" width="69" style="2" bestFit="1" customWidth="1"/>
    <col min="10966" max="10989" width="19" style="2" customWidth="1"/>
    <col min="10990" max="11220" width="11.44140625" style="2"/>
    <col min="11221" max="11221" width="69" style="2" bestFit="1" customWidth="1"/>
    <col min="11222" max="11245" width="19" style="2" customWidth="1"/>
    <col min="11246" max="11476" width="11.44140625" style="2"/>
    <col min="11477" max="11477" width="69" style="2" bestFit="1" customWidth="1"/>
    <col min="11478" max="11501" width="19" style="2" customWidth="1"/>
    <col min="11502" max="11732" width="11.44140625" style="2"/>
    <col min="11733" max="11733" width="69" style="2" bestFit="1" customWidth="1"/>
    <col min="11734" max="11757" width="19" style="2" customWidth="1"/>
    <col min="11758" max="11988" width="11.44140625" style="2"/>
    <col min="11989" max="11989" width="69" style="2" bestFit="1" customWidth="1"/>
    <col min="11990" max="12013" width="19" style="2" customWidth="1"/>
    <col min="12014" max="12244" width="11.44140625" style="2"/>
    <col min="12245" max="12245" width="69" style="2" bestFit="1" customWidth="1"/>
    <col min="12246" max="12269" width="19" style="2" customWidth="1"/>
    <col min="12270" max="12500" width="11.44140625" style="2"/>
    <col min="12501" max="12501" width="69" style="2" bestFit="1" customWidth="1"/>
    <col min="12502" max="12525" width="19" style="2" customWidth="1"/>
    <col min="12526" max="12756" width="11.44140625" style="2"/>
    <col min="12757" max="12757" width="69" style="2" bestFit="1" customWidth="1"/>
    <col min="12758" max="12781" width="19" style="2" customWidth="1"/>
    <col min="12782" max="13012" width="11.44140625" style="2"/>
    <col min="13013" max="13013" width="69" style="2" bestFit="1" customWidth="1"/>
    <col min="13014" max="13037" width="19" style="2" customWidth="1"/>
    <col min="13038" max="13268" width="11.44140625" style="2"/>
    <col min="13269" max="13269" width="69" style="2" bestFit="1" customWidth="1"/>
    <col min="13270" max="13293" width="19" style="2" customWidth="1"/>
    <col min="13294" max="13524" width="11.44140625" style="2"/>
    <col min="13525" max="13525" width="69" style="2" bestFit="1" customWidth="1"/>
    <col min="13526" max="13549" width="19" style="2" customWidth="1"/>
    <col min="13550" max="13780" width="11.44140625" style="2"/>
    <col min="13781" max="13781" width="69" style="2" bestFit="1" customWidth="1"/>
    <col min="13782" max="13805" width="19" style="2" customWidth="1"/>
    <col min="13806" max="14036" width="11.44140625" style="2"/>
    <col min="14037" max="14037" width="69" style="2" bestFit="1" customWidth="1"/>
    <col min="14038" max="14061" width="19" style="2" customWidth="1"/>
    <col min="14062" max="14292" width="11.44140625" style="2"/>
    <col min="14293" max="14293" width="69" style="2" bestFit="1" customWidth="1"/>
    <col min="14294" max="14317" width="19" style="2" customWidth="1"/>
    <col min="14318" max="14548" width="11.44140625" style="2"/>
    <col min="14549" max="14549" width="69" style="2" bestFit="1" customWidth="1"/>
    <col min="14550" max="14573" width="19" style="2" customWidth="1"/>
    <col min="14574" max="14804" width="11.44140625" style="2"/>
    <col min="14805" max="14805" width="69" style="2" bestFit="1" customWidth="1"/>
    <col min="14806" max="14829" width="19" style="2" customWidth="1"/>
    <col min="14830" max="15060" width="11.44140625" style="2"/>
    <col min="15061" max="15061" width="69" style="2" bestFit="1" customWidth="1"/>
    <col min="15062" max="15085" width="19" style="2" customWidth="1"/>
    <col min="15086" max="15316" width="11.44140625" style="2"/>
    <col min="15317" max="15317" width="69" style="2" bestFit="1" customWidth="1"/>
    <col min="15318" max="15341" width="19" style="2" customWidth="1"/>
    <col min="15342" max="15572" width="11.44140625" style="2"/>
    <col min="15573" max="15573" width="69" style="2" bestFit="1" customWidth="1"/>
    <col min="15574" max="15597" width="19" style="2" customWidth="1"/>
    <col min="15598" max="15828" width="11.44140625" style="2"/>
    <col min="15829" max="15829" width="69" style="2" bestFit="1" customWidth="1"/>
    <col min="15830" max="15853" width="19" style="2" customWidth="1"/>
    <col min="15854" max="16084" width="11.44140625" style="2"/>
    <col min="16085" max="16085" width="69" style="2" bestFit="1" customWidth="1"/>
    <col min="16086" max="16109" width="19" style="2" customWidth="1"/>
    <col min="16110" max="16384" width="11.44140625" style="2"/>
  </cols>
  <sheetData>
    <row r="1" spans="1:7" ht="16.5" customHeight="1">
      <c r="A1" s="150" t="s">
        <v>147</v>
      </c>
      <c r="B1" s="20"/>
      <c r="C1" s="20"/>
      <c r="D1" s="27"/>
      <c r="E1" s="21"/>
      <c r="F1" s="22"/>
    </row>
    <row r="2" spans="1:7" ht="16.5" customHeight="1">
      <c r="A2" s="151" t="s">
        <v>62</v>
      </c>
      <c r="B2" s="237"/>
      <c r="F2" s="18"/>
    </row>
    <row r="3" spans="1:7" ht="15.75" customHeight="1">
      <c r="A3" s="236" t="s">
        <v>405</v>
      </c>
      <c r="B3" s="237"/>
      <c r="C3" s="238" t="s">
        <v>406</v>
      </c>
      <c r="F3" s="152" t="s">
        <v>20</v>
      </c>
    </row>
    <row r="4" spans="1:7">
      <c r="A4" s="10"/>
      <c r="B4" s="237"/>
      <c r="C4" s="237"/>
      <c r="F4" s="18"/>
    </row>
    <row r="5" spans="1:7" ht="14.4" thickBot="1">
      <c r="A5" s="23" t="s">
        <v>64</v>
      </c>
      <c r="B5" s="24"/>
      <c r="C5" s="24"/>
      <c r="D5" s="29"/>
      <c r="E5" s="25"/>
      <c r="F5" s="26"/>
    </row>
    <row r="6" spans="1:7" ht="24" customHeight="1">
      <c r="A6" s="582" t="s">
        <v>0</v>
      </c>
      <c r="B6" s="583" t="s">
        <v>54</v>
      </c>
      <c r="C6" s="584"/>
      <c r="D6" s="585"/>
      <c r="E6" s="586" t="s">
        <v>55</v>
      </c>
      <c r="F6" s="587"/>
    </row>
    <row r="7" spans="1:7" ht="59.25" customHeight="1" thickBot="1">
      <c r="A7" s="582"/>
      <c r="B7" s="147" t="s">
        <v>50</v>
      </c>
      <c r="C7" s="148" t="s">
        <v>51</v>
      </c>
      <c r="D7" s="149" t="s">
        <v>52</v>
      </c>
      <c r="E7" s="147" t="s">
        <v>56</v>
      </c>
      <c r="F7" s="149" t="s">
        <v>53</v>
      </c>
    </row>
    <row r="8" spans="1:7" s="3" customFormat="1" ht="20.25" customHeight="1">
      <c r="A8" s="35" t="s">
        <v>1</v>
      </c>
      <c r="B8" s="71">
        <f>+B9+B16+B24+B25+B26+B27</f>
        <v>5262493627.6800003</v>
      </c>
      <c r="C8" s="71">
        <f>+C9+C16+C24+C25+C26+C27+C42+C50+C32</f>
        <v>0</v>
      </c>
      <c r="D8" s="71">
        <f t="shared" ref="D8:D40" si="0">+B8+C8</f>
        <v>5262493627.6800003</v>
      </c>
      <c r="E8" s="71">
        <f>+E9+E16+E24+E25+E26+E27</f>
        <v>5139647672.5</v>
      </c>
      <c r="F8" s="72">
        <f>+F9+F16+F24+F25+F26+F27</f>
        <v>5139647672.7300005</v>
      </c>
      <c r="G8" s="548"/>
    </row>
    <row r="9" spans="1:7" s="3" customFormat="1" ht="15" customHeight="1">
      <c r="A9" s="36" t="s">
        <v>27</v>
      </c>
      <c r="B9" s="62">
        <f>+B10+B14</f>
        <v>3259395061.73</v>
      </c>
      <c r="C9" s="67">
        <f>+C10+C14</f>
        <v>1705500000</v>
      </c>
      <c r="D9" s="137">
        <f t="shared" si="0"/>
        <v>4964895061.7299995</v>
      </c>
      <c r="E9" s="65">
        <f>+E10+E14</f>
        <v>4895944476.4100008</v>
      </c>
      <c r="F9" s="66">
        <f>+F10+F14</f>
        <v>4895944476.4100008</v>
      </c>
      <c r="G9" s="548"/>
    </row>
    <row r="10" spans="1:7" s="3" customFormat="1" ht="15" customHeight="1">
      <c r="A10" s="10" t="s">
        <v>2</v>
      </c>
      <c r="B10" s="59">
        <f>+B11</f>
        <v>249039840</v>
      </c>
      <c r="C10" s="60">
        <f>+C11+C12+C13</f>
        <v>-138100000</v>
      </c>
      <c r="D10" s="69">
        <f t="shared" si="0"/>
        <v>110939840</v>
      </c>
      <c r="E10" s="68">
        <f>+E11</f>
        <v>42177245.269999996</v>
      </c>
      <c r="F10" s="70">
        <f>+F11</f>
        <v>42177245.269999996</v>
      </c>
      <c r="G10" s="548"/>
    </row>
    <row r="11" spans="1:7" s="3" customFormat="1" ht="15" customHeight="1">
      <c r="A11" s="40" t="s">
        <v>46</v>
      </c>
      <c r="B11" s="31">
        <v>249039840</v>
      </c>
      <c r="C11" s="61">
        <v>-138100000</v>
      </c>
      <c r="D11" s="69">
        <v>110939840</v>
      </c>
      <c r="E11" s="68">
        <v>42177245.269999996</v>
      </c>
      <c r="F11" s="70">
        <v>42177245.269999996</v>
      </c>
      <c r="G11" s="548"/>
    </row>
    <row r="12" spans="1:7" s="3" customFormat="1" ht="15" customHeight="1">
      <c r="A12" s="40" t="s">
        <v>47</v>
      </c>
      <c r="B12" s="31"/>
      <c r="C12" s="61"/>
      <c r="D12" s="69">
        <f t="shared" si="0"/>
        <v>0</v>
      </c>
      <c r="E12" s="68"/>
      <c r="F12" s="70"/>
      <c r="G12" s="548"/>
    </row>
    <row r="13" spans="1:7" s="3" customFormat="1" ht="15" customHeight="1">
      <c r="A13" s="41" t="s">
        <v>48</v>
      </c>
      <c r="B13" s="31"/>
      <c r="C13" s="61"/>
      <c r="D13" s="69"/>
      <c r="E13" s="68"/>
      <c r="F13" s="70"/>
      <c r="G13" s="548"/>
    </row>
    <row r="14" spans="1:7" s="3" customFormat="1" ht="15" customHeight="1">
      <c r="A14" s="42" t="s">
        <v>4</v>
      </c>
      <c r="B14" s="59">
        <v>3010355221.73</v>
      </c>
      <c r="C14" s="60">
        <f>+C15</f>
        <v>1843600000</v>
      </c>
      <c r="D14" s="69">
        <f t="shared" si="0"/>
        <v>4853955221.7299995</v>
      </c>
      <c r="E14" s="68">
        <f>+E15</f>
        <v>4853767231.1400003</v>
      </c>
      <c r="F14" s="70">
        <f>+F15</f>
        <v>4853767231.1400003</v>
      </c>
      <c r="G14" s="548"/>
    </row>
    <row r="15" spans="1:7" s="3" customFormat="1" ht="15" customHeight="1">
      <c r="A15" s="41" t="s">
        <v>49</v>
      </c>
      <c r="B15" s="31">
        <v>3010355221.73</v>
      </c>
      <c r="C15" s="61">
        <v>1843600000</v>
      </c>
      <c r="D15" s="69">
        <v>4853955221.6999998</v>
      </c>
      <c r="E15" s="68">
        <v>4853767231.1400003</v>
      </c>
      <c r="F15" s="70">
        <v>4853767231.1400003</v>
      </c>
      <c r="G15" s="548"/>
    </row>
    <row r="16" spans="1:7" s="3" customFormat="1" ht="15" customHeight="1">
      <c r="A16" s="36" t="s">
        <v>28</v>
      </c>
      <c r="B16" s="62">
        <f>+B17+B18+B19+B20+B21+B22+B23</f>
        <v>111017760</v>
      </c>
      <c r="C16" s="63">
        <f>+C17+C18+C19+C20+C21+C22+C23</f>
        <v>10000000</v>
      </c>
      <c r="D16" s="64">
        <f t="shared" si="0"/>
        <v>121017760</v>
      </c>
      <c r="E16" s="65">
        <f>SUM(E17:E23)</f>
        <v>120686725.69</v>
      </c>
      <c r="F16" s="66">
        <f>SUM(F17:F23)</f>
        <v>120686725.92</v>
      </c>
      <c r="G16" s="548"/>
    </row>
    <row r="17" spans="1:10" s="8" customFormat="1" ht="15" customHeight="1">
      <c r="A17" s="41" t="s">
        <v>5</v>
      </c>
      <c r="B17" s="31">
        <v>111017760</v>
      </c>
      <c r="C17" s="33">
        <v>10000000</v>
      </c>
      <c r="D17" s="69">
        <v>121017760</v>
      </c>
      <c r="E17" s="17">
        <v>108226700</v>
      </c>
      <c r="F17" s="16">
        <v>108226700.23</v>
      </c>
      <c r="G17" s="567"/>
    </row>
    <row r="18" spans="1:10" s="3" customFormat="1" ht="15" customHeight="1">
      <c r="A18" s="41" t="s">
        <v>6</v>
      </c>
      <c r="B18" s="31"/>
      <c r="C18" s="33"/>
      <c r="D18" s="69">
        <f t="shared" si="0"/>
        <v>0</v>
      </c>
      <c r="E18" s="17"/>
      <c r="F18" s="16"/>
      <c r="G18" s="548"/>
    </row>
    <row r="19" spans="1:10" s="3" customFormat="1" ht="15.75" customHeight="1">
      <c r="A19" s="11" t="s">
        <v>7</v>
      </c>
      <c r="B19" s="32"/>
      <c r="C19" s="34"/>
      <c r="D19" s="69">
        <f t="shared" si="0"/>
        <v>0</v>
      </c>
      <c r="E19" s="19"/>
      <c r="F19" s="16"/>
      <c r="G19" s="548"/>
    </row>
    <row r="20" spans="1:10" s="3" customFormat="1" ht="17.25" customHeight="1">
      <c r="A20" s="41" t="s">
        <v>8</v>
      </c>
      <c r="B20" s="31"/>
      <c r="C20" s="33"/>
      <c r="D20" s="69">
        <f t="shared" si="0"/>
        <v>0</v>
      </c>
      <c r="E20" s="17">
        <v>1021577.9</v>
      </c>
      <c r="F20" s="16">
        <v>1021577.9</v>
      </c>
      <c r="G20" s="548"/>
    </row>
    <row r="21" spans="1:10" s="3" customFormat="1" ht="21" customHeight="1">
      <c r="A21" s="41" t="s">
        <v>9</v>
      </c>
      <c r="B21" s="31"/>
      <c r="C21" s="33"/>
      <c r="D21" s="69">
        <f t="shared" si="0"/>
        <v>0</v>
      </c>
      <c r="E21" s="17"/>
      <c r="F21" s="16"/>
      <c r="G21" s="548"/>
    </row>
    <row r="22" spans="1:10" s="3" customFormat="1" ht="15" customHeight="1">
      <c r="A22" s="41" t="s">
        <v>10</v>
      </c>
      <c r="B22" s="31"/>
      <c r="C22" s="33"/>
      <c r="D22" s="69">
        <f t="shared" si="0"/>
        <v>0</v>
      </c>
      <c r="E22" s="17">
        <v>10026319.189999999</v>
      </c>
      <c r="F22" s="16">
        <v>10026319.189999999</v>
      </c>
      <c r="G22" s="548"/>
    </row>
    <row r="23" spans="1:10" s="3" customFormat="1" ht="12.75" customHeight="1">
      <c r="A23" s="41" t="s">
        <v>3</v>
      </c>
      <c r="B23" s="31"/>
      <c r="C23" s="33"/>
      <c r="D23" s="69">
        <f t="shared" si="0"/>
        <v>0</v>
      </c>
      <c r="E23" s="17">
        <v>1412128.6</v>
      </c>
      <c r="F23" s="16">
        <v>1412128.6</v>
      </c>
      <c r="G23" s="548"/>
    </row>
    <row r="24" spans="1:10" s="3" customFormat="1" ht="15" customHeight="1">
      <c r="A24" s="36" t="s">
        <v>29</v>
      </c>
      <c r="B24" s="62">
        <v>0</v>
      </c>
      <c r="C24" s="63">
        <v>0</v>
      </c>
      <c r="D24" s="64">
        <f t="shared" si="0"/>
        <v>0</v>
      </c>
      <c r="E24" s="65">
        <v>0</v>
      </c>
      <c r="F24" s="66">
        <v>0</v>
      </c>
      <c r="G24" s="548"/>
    </row>
    <row r="25" spans="1:10" s="3" customFormat="1" ht="15" customHeight="1">
      <c r="A25" s="36" t="s">
        <v>30</v>
      </c>
      <c r="B25" s="62">
        <v>0</v>
      </c>
      <c r="C25" s="63">
        <v>0</v>
      </c>
      <c r="D25" s="64">
        <f t="shared" si="0"/>
        <v>0</v>
      </c>
      <c r="E25" s="65">
        <v>0</v>
      </c>
      <c r="F25" s="66">
        <v>0</v>
      </c>
      <c r="G25" s="548"/>
    </row>
    <row r="26" spans="1:10" s="3" customFormat="1" ht="15" customHeight="1">
      <c r="A26" s="36" t="s">
        <v>31</v>
      </c>
      <c r="B26" s="62">
        <v>0</v>
      </c>
      <c r="C26" s="63">
        <v>0</v>
      </c>
      <c r="D26" s="64">
        <f t="shared" si="0"/>
        <v>0</v>
      </c>
      <c r="E26" s="65">
        <v>0</v>
      </c>
      <c r="F26" s="66">
        <v>0</v>
      </c>
      <c r="G26" s="548"/>
    </row>
    <row r="27" spans="1:10" s="3" customFormat="1" ht="15" customHeight="1">
      <c r="A27" s="36" t="s">
        <v>32</v>
      </c>
      <c r="B27" s="62">
        <f>+B28+B29+B30+B31</f>
        <v>1892080805.95</v>
      </c>
      <c r="C27" s="63">
        <f>+C28+C29+C30+C31</f>
        <v>-1715500000</v>
      </c>
      <c r="D27" s="64">
        <f t="shared" si="0"/>
        <v>176580805.95000005</v>
      </c>
      <c r="E27" s="65">
        <f>SUM(E28:E31)</f>
        <v>123016470.40000001</v>
      </c>
      <c r="F27" s="66">
        <f>+F30</f>
        <v>123016470.40000001</v>
      </c>
      <c r="G27" s="548"/>
    </row>
    <row r="28" spans="1:10" s="3" customFormat="1" ht="15" customHeight="1">
      <c r="A28" s="41" t="s">
        <v>11</v>
      </c>
      <c r="B28" s="31"/>
      <c r="C28" s="33"/>
      <c r="D28" s="69">
        <f t="shared" si="0"/>
        <v>0</v>
      </c>
      <c r="E28" s="73"/>
      <c r="F28" s="74"/>
      <c r="G28" s="548"/>
    </row>
    <row r="29" spans="1:10" s="3" customFormat="1" ht="15" customHeight="1">
      <c r="A29" s="41" t="s">
        <v>18</v>
      </c>
      <c r="B29" s="31">
        <v>480076800</v>
      </c>
      <c r="C29" s="33">
        <v>-480000000</v>
      </c>
      <c r="D29" s="69">
        <f t="shared" si="0"/>
        <v>76800</v>
      </c>
      <c r="E29" s="73"/>
      <c r="F29" s="74"/>
      <c r="G29" s="548">
        <f t="shared" ref="G29:G55" si="1">+E29-F29</f>
        <v>0</v>
      </c>
    </row>
    <row r="30" spans="1:10" s="3" customFormat="1" ht="15" customHeight="1">
      <c r="A30" s="41" t="s">
        <v>19</v>
      </c>
      <c r="B30" s="31">
        <v>1412004005.95</v>
      </c>
      <c r="C30" s="33">
        <v>-1235500000</v>
      </c>
      <c r="D30" s="69">
        <f t="shared" si="0"/>
        <v>176504005.95000005</v>
      </c>
      <c r="E30" s="73">
        <v>123016470.40000001</v>
      </c>
      <c r="F30" s="74">
        <f>+E30</f>
        <v>123016470.40000001</v>
      </c>
      <c r="G30" s="548">
        <f t="shared" si="1"/>
        <v>0</v>
      </c>
      <c r="H30" s="548">
        <v>-1295680622.6400001</v>
      </c>
      <c r="I30" s="548">
        <v>115653336.85000001</v>
      </c>
      <c r="J30" s="548"/>
    </row>
    <row r="31" spans="1:10" s="3" customFormat="1" ht="15" customHeight="1">
      <c r="A31" s="41" t="s">
        <v>12</v>
      </c>
      <c r="B31" s="31"/>
      <c r="C31" s="33"/>
      <c r="D31" s="69">
        <f t="shared" si="0"/>
        <v>0</v>
      </c>
      <c r="E31" s="73"/>
      <c r="F31" s="74"/>
      <c r="G31" s="548">
        <f t="shared" si="1"/>
        <v>0</v>
      </c>
    </row>
    <row r="32" spans="1:10" s="3" customFormat="1" ht="15" customHeight="1">
      <c r="A32" s="45" t="s">
        <v>13</v>
      </c>
      <c r="B32" s="75">
        <f>+B33+B38+B39</f>
        <v>4345346907.6700001</v>
      </c>
      <c r="C32" s="76">
        <f>+C33+C38+C39</f>
        <v>-313500000</v>
      </c>
      <c r="D32" s="77">
        <f t="shared" si="0"/>
        <v>4031846907.6700001</v>
      </c>
      <c r="E32" s="75">
        <f>+E33+E38+E39</f>
        <v>3612562425.4699998</v>
      </c>
      <c r="F32" s="78">
        <f>+F33+F38+F39</f>
        <v>3612202425.4699998</v>
      </c>
      <c r="G32" s="548">
        <f t="shared" si="1"/>
        <v>360000</v>
      </c>
    </row>
    <row r="33" spans="1:7" s="3" customFormat="1" ht="15" customHeight="1">
      <c r="A33" s="36" t="s">
        <v>33</v>
      </c>
      <c r="B33" s="62">
        <f>+B34+B35+B36+B37</f>
        <v>4134313147.6700001</v>
      </c>
      <c r="C33" s="63">
        <f>+C34+C35+C36+C37</f>
        <v>-265500000</v>
      </c>
      <c r="D33" s="64">
        <f t="shared" si="0"/>
        <v>3868813147.6700001</v>
      </c>
      <c r="E33" s="65">
        <f>SUM(E34:E37)</f>
        <v>3455700377.9899998</v>
      </c>
      <c r="F33" s="66">
        <f>SUM(F34:F37)</f>
        <v>3455340377.9899998</v>
      </c>
      <c r="G33" s="548">
        <f t="shared" si="1"/>
        <v>360000</v>
      </c>
    </row>
    <row r="34" spans="1:7" s="8" customFormat="1" ht="15" customHeight="1">
      <c r="A34" s="41" t="s">
        <v>14</v>
      </c>
      <c r="B34" s="31">
        <v>3107148827.6700001</v>
      </c>
      <c r="C34" s="33">
        <v>-406000000</v>
      </c>
      <c r="D34" s="79">
        <f t="shared" si="0"/>
        <v>2701148827.6700001</v>
      </c>
      <c r="E34" s="32">
        <v>2478926731.4299998</v>
      </c>
      <c r="F34" s="80">
        <v>2478926731.4299998</v>
      </c>
      <c r="G34" s="548">
        <f t="shared" si="1"/>
        <v>0</v>
      </c>
    </row>
    <row r="35" spans="1:7" s="4" customFormat="1" ht="15" customHeight="1">
      <c r="A35" s="41" t="s">
        <v>21</v>
      </c>
      <c r="B35" s="31"/>
      <c r="C35" s="33"/>
      <c r="D35" s="79">
        <f t="shared" si="0"/>
        <v>0</v>
      </c>
      <c r="E35" s="32"/>
      <c r="F35" s="80"/>
      <c r="G35" s="548">
        <f t="shared" si="1"/>
        <v>0</v>
      </c>
    </row>
    <row r="36" spans="1:7" s="4" customFormat="1" ht="15" customHeight="1">
      <c r="A36" s="41" t="s">
        <v>22</v>
      </c>
      <c r="B36" s="31">
        <v>1027164320</v>
      </c>
      <c r="C36" s="33">
        <v>140500000</v>
      </c>
      <c r="D36" s="79">
        <f t="shared" si="0"/>
        <v>1167664320</v>
      </c>
      <c r="E36" s="32">
        <v>976773646.55999994</v>
      </c>
      <c r="F36" s="80">
        <v>976413646.55999994</v>
      </c>
      <c r="G36" s="548">
        <f t="shared" si="1"/>
        <v>360000</v>
      </c>
    </row>
    <row r="37" spans="1:7" s="4" customFormat="1" ht="15" customHeight="1">
      <c r="A37" s="41" t="s">
        <v>15</v>
      </c>
      <c r="B37" s="31"/>
      <c r="C37" s="33"/>
      <c r="D37" s="79">
        <f t="shared" si="0"/>
        <v>0</v>
      </c>
      <c r="E37" s="32"/>
      <c r="F37" s="80"/>
      <c r="G37" s="548">
        <f t="shared" si="1"/>
        <v>0</v>
      </c>
    </row>
    <row r="38" spans="1:7" s="4" customFormat="1" ht="15" customHeight="1">
      <c r="A38" s="36" t="s">
        <v>34</v>
      </c>
      <c r="B38" s="62">
        <v>0</v>
      </c>
      <c r="C38" s="63">
        <v>0</v>
      </c>
      <c r="D38" s="63">
        <f t="shared" si="0"/>
        <v>0</v>
      </c>
      <c r="E38" s="65">
        <v>0</v>
      </c>
      <c r="F38" s="66">
        <v>0</v>
      </c>
      <c r="G38" s="548">
        <f t="shared" si="1"/>
        <v>0</v>
      </c>
    </row>
    <row r="39" spans="1:7" s="8" customFormat="1" ht="15" customHeight="1" thickBot="1">
      <c r="A39" s="36" t="s">
        <v>35</v>
      </c>
      <c r="B39" s="62">
        <v>211033760</v>
      </c>
      <c r="C39" s="63">
        <v>-48000000</v>
      </c>
      <c r="D39" s="64">
        <f t="shared" si="0"/>
        <v>163033760</v>
      </c>
      <c r="E39" s="65">
        <v>156862047.47999999</v>
      </c>
      <c r="F39" s="66">
        <v>156862047.47999999</v>
      </c>
      <c r="G39" s="548">
        <f t="shared" si="1"/>
        <v>0</v>
      </c>
    </row>
    <row r="40" spans="1:7" s="3" customFormat="1" ht="18" customHeight="1" thickBot="1">
      <c r="A40" s="46" t="s">
        <v>26</v>
      </c>
      <c r="B40" s="138">
        <f>+B8-B32</f>
        <v>917146720.01000023</v>
      </c>
      <c r="C40" s="139">
        <f>+C8-C32</f>
        <v>313500000</v>
      </c>
      <c r="D40" s="140">
        <f t="shared" si="0"/>
        <v>1230646720.0100002</v>
      </c>
      <c r="E40" s="141">
        <f>+E8-E32</f>
        <v>1527085247.0300002</v>
      </c>
      <c r="F40" s="142">
        <f>+F8-F32</f>
        <v>1527445247.2600007</v>
      </c>
      <c r="G40" s="548">
        <f t="shared" si="1"/>
        <v>-360000.23000049591</v>
      </c>
    </row>
    <row r="41" spans="1:7" s="9" customFormat="1" ht="11.25" customHeight="1" thickBot="1">
      <c r="A41" s="47"/>
      <c r="B41" s="37"/>
      <c r="C41" s="38"/>
      <c r="D41" s="39"/>
      <c r="E41" s="43"/>
      <c r="F41" s="44"/>
      <c r="G41" s="548">
        <f t="shared" si="1"/>
        <v>0</v>
      </c>
    </row>
    <row r="42" spans="1:7" s="3" customFormat="1" ht="17.25" customHeight="1">
      <c r="A42" s="35" t="s">
        <v>16</v>
      </c>
      <c r="B42" s="81">
        <f>+B43+B44+B49</f>
        <v>0</v>
      </c>
      <c r="C42" s="82">
        <f>+C43+C44+C49</f>
        <v>0</v>
      </c>
      <c r="D42" s="83">
        <f t="shared" ref="D42:D53" si="2">+B42+C42</f>
        <v>0</v>
      </c>
      <c r="E42" s="84">
        <f>+E43+E44+E49</f>
        <v>53317489.089999996</v>
      </c>
      <c r="F42" s="85">
        <f>+F43+F44+F49</f>
        <v>53317489.089999996</v>
      </c>
      <c r="G42" s="548">
        <f t="shared" si="1"/>
        <v>0</v>
      </c>
    </row>
    <row r="43" spans="1:7" s="3" customFormat="1" ht="15" customHeight="1">
      <c r="A43" s="36" t="s">
        <v>36</v>
      </c>
      <c r="B43" s="86">
        <v>0</v>
      </c>
      <c r="C43" s="87">
        <v>0</v>
      </c>
      <c r="D43" s="88">
        <f t="shared" si="2"/>
        <v>0</v>
      </c>
      <c r="E43" s="89">
        <v>0</v>
      </c>
      <c r="F43" s="90">
        <v>0</v>
      </c>
      <c r="G43" s="548">
        <f t="shared" si="1"/>
        <v>0</v>
      </c>
    </row>
    <row r="44" spans="1:7" s="3" customFormat="1" ht="15" customHeight="1">
      <c r="A44" s="36" t="s">
        <v>37</v>
      </c>
      <c r="B44" s="86">
        <f>+B45+B46+B47+B48</f>
        <v>0</v>
      </c>
      <c r="C44" s="87">
        <f>+C45+C46+C47+C48</f>
        <v>0</v>
      </c>
      <c r="D44" s="88">
        <f t="shared" si="2"/>
        <v>0</v>
      </c>
      <c r="E44" s="89">
        <f>SUM(E45:E48)</f>
        <v>53317489.089999996</v>
      </c>
      <c r="F44" s="90">
        <f>SUM(F45:F48)</f>
        <v>53317489.089999996</v>
      </c>
      <c r="G44" s="548">
        <f t="shared" si="1"/>
        <v>0</v>
      </c>
    </row>
    <row r="45" spans="1:7" s="8" customFormat="1" ht="15" customHeight="1">
      <c r="A45" s="41" t="s">
        <v>11</v>
      </c>
      <c r="B45" s="91"/>
      <c r="C45" s="92"/>
      <c r="D45" s="136">
        <f t="shared" si="2"/>
        <v>0</v>
      </c>
      <c r="E45" s="94"/>
      <c r="F45" s="95"/>
      <c r="G45" s="548">
        <f t="shared" si="1"/>
        <v>0</v>
      </c>
    </row>
    <row r="46" spans="1:7" s="3" customFormat="1" ht="15" customHeight="1">
      <c r="A46" s="41" t="s">
        <v>18</v>
      </c>
      <c r="B46" s="91"/>
      <c r="C46" s="92"/>
      <c r="D46" s="136">
        <f t="shared" si="2"/>
        <v>0</v>
      </c>
      <c r="E46" s="94">
        <v>53317489.089999996</v>
      </c>
      <c r="F46" s="95">
        <f>+E46</f>
        <v>53317489.089999996</v>
      </c>
      <c r="G46" s="548">
        <f t="shared" si="1"/>
        <v>0</v>
      </c>
    </row>
    <row r="47" spans="1:7" s="3" customFormat="1" ht="15" customHeight="1">
      <c r="A47" s="41" t="s">
        <v>19</v>
      </c>
      <c r="B47" s="91"/>
      <c r="C47" s="92"/>
      <c r="D47" s="136">
        <f t="shared" si="2"/>
        <v>0</v>
      </c>
      <c r="E47" s="94"/>
      <c r="F47" s="95"/>
      <c r="G47" s="548">
        <f t="shared" si="1"/>
        <v>0</v>
      </c>
    </row>
    <row r="48" spans="1:7" s="3" customFormat="1" ht="15" customHeight="1">
      <c r="A48" s="41" t="s">
        <v>12</v>
      </c>
      <c r="B48" s="91"/>
      <c r="C48" s="92"/>
      <c r="D48" s="93">
        <f t="shared" si="2"/>
        <v>0</v>
      </c>
      <c r="E48" s="94"/>
      <c r="F48" s="95"/>
      <c r="G48" s="548">
        <f t="shared" si="1"/>
        <v>0</v>
      </c>
    </row>
    <row r="49" spans="1:7" s="3" customFormat="1" ht="15" customHeight="1">
      <c r="A49" s="36" t="s">
        <v>38</v>
      </c>
      <c r="B49" s="86">
        <v>0</v>
      </c>
      <c r="C49" s="87">
        <v>0</v>
      </c>
      <c r="D49" s="88">
        <f t="shared" si="2"/>
        <v>0</v>
      </c>
      <c r="E49" s="89">
        <v>0</v>
      </c>
      <c r="F49" s="90">
        <v>0</v>
      </c>
      <c r="G49" s="548">
        <f t="shared" si="1"/>
        <v>0</v>
      </c>
    </row>
    <row r="50" spans="1:7" s="3" customFormat="1" ht="15" customHeight="1">
      <c r="A50" s="45" t="s">
        <v>17</v>
      </c>
      <c r="B50" s="96">
        <f>+B51+B52+B53</f>
        <v>917146720</v>
      </c>
      <c r="C50" s="97">
        <f>+C51+C52+C53</f>
        <v>313500000</v>
      </c>
      <c r="D50" s="98">
        <f t="shared" si="2"/>
        <v>1230646720</v>
      </c>
      <c r="E50" s="99">
        <f>SUM(E51:E53)</f>
        <v>730403206.14999998</v>
      </c>
      <c r="F50" s="100">
        <f>SUM(F51:F53)</f>
        <v>630538925.38</v>
      </c>
      <c r="G50" s="548">
        <f t="shared" si="1"/>
        <v>99864280.769999981</v>
      </c>
    </row>
    <row r="51" spans="1:7" s="3" customFormat="1" ht="15" customHeight="1">
      <c r="A51" s="36" t="s">
        <v>39</v>
      </c>
      <c r="B51" s="48"/>
      <c r="C51" s="49"/>
      <c r="D51" s="50">
        <f t="shared" si="2"/>
        <v>0</v>
      </c>
      <c r="E51" s="89"/>
      <c r="F51" s="90"/>
      <c r="G51" s="548">
        <f t="shared" si="1"/>
        <v>0</v>
      </c>
    </row>
    <row r="52" spans="1:7" s="3" customFormat="1" ht="15" customHeight="1">
      <c r="A52" s="36" t="s">
        <v>40</v>
      </c>
      <c r="B52" s="48">
        <v>917146720</v>
      </c>
      <c r="C52" s="49">
        <v>313500000</v>
      </c>
      <c r="D52" s="50">
        <f t="shared" si="2"/>
        <v>1230646720</v>
      </c>
      <c r="E52" s="89">
        <v>730403206.14999998</v>
      </c>
      <c r="F52" s="90">
        <v>630538925.38</v>
      </c>
      <c r="G52" s="548">
        <f t="shared" si="1"/>
        <v>99864280.769999981</v>
      </c>
    </row>
    <row r="53" spans="1:7" s="3" customFormat="1" ht="15" customHeight="1" thickBot="1">
      <c r="A53" s="51" t="s">
        <v>41</v>
      </c>
      <c r="B53" s="52"/>
      <c r="C53" s="53"/>
      <c r="D53" s="50">
        <f t="shared" si="2"/>
        <v>0</v>
      </c>
      <c r="E53" s="101"/>
      <c r="F53" s="102"/>
      <c r="G53" s="548">
        <f t="shared" si="1"/>
        <v>0</v>
      </c>
    </row>
    <row r="54" spans="1:7" s="3" customFormat="1" ht="11.25" customHeight="1" thickBot="1">
      <c r="A54" s="579"/>
      <c r="B54" s="580"/>
      <c r="C54" s="580"/>
      <c r="D54" s="580"/>
      <c r="E54" s="580"/>
      <c r="F54" s="581"/>
      <c r="G54" s="548">
        <f t="shared" si="1"/>
        <v>0</v>
      </c>
    </row>
    <row r="55" spans="1:7" s="3" customFormat="1" ht="22.5" customHeight="1" thickBot="1">
      <c r="A55" s="46" t="s">
        <v>23</v>
      </c>
      <c r="B55" s="103">
        <f>+B8+B42</f>
        <v>5262493627.6800003</v>
      </c>
      <c r="C55" s="104">
        <f>+C8+C42</f>
        <v>0</v>
      </c>
      <c r="D55" s="104">
        <f>+B55+C55</f>
        <v>5262493627.6800003</v>
      </c>
      <c r="E55" s="104">
        <f>+E8+E42</f>
        <v>5192965161.5900002</v>
      </c>
      <c r="F55" s="104">
        <f>+F8+F42</f>
        <v>5192965161.8200006</v>
      </c>
      <c r="G55" s="548">
        <f t="shared" si="1"/>
        <v>-0.23000049591064453</v>
      </c>
    </row>
    <row r="56" spans="1:7" s="3" customFormat="1" ht="21" customHeight="1" thickBot="1">
      <c r="A56" s="143" t="s">
        <v>24</v>
      </c>
      <c r="B56" s="144">
        <f>+B32+B50</f>
        <v>5262493627.6700001</v>
      </c>
      <c r="C56" s="145">
        <f>+C32+C50</f>
        <v>0</v>
      </c>
      <c r="D56" s="145">
        <f>+B56+C56</f>
        <v>5262493627.6700001</v>
      </c>
      <c r="E56" s="135">
        <f>+E32+E50</f>
        <v>4342965631.6199999</v>
      </c>
      <c r="F56" s="146">
        <f>+F32+F50</f>
        <v>4242741350.8499999</v>
      </c>
      <c r="G56" s="548">
        <f>+E56-F56</f>
        <v>100224280.76999998</v>
      </c>
    </row>
    <row r="57" spans="1:7" ht="21" customHeight="1" thickBot="1">
      <c r="A57" s="46" t="s">
        <v>25</v>
      </c>
      <c r="B57" s="103">
        <f>+B56-B38</f>
        <v>5262493627.6700001</v>
      </c>
      <c r="C57" s="104">
        <f>+C56-C38</f>
        <v>0</v>
      </c>
      <c r="D57" s="104">
        <f>+B57+C57</f>
        <v>5262493627.6700001</v>
      </c>
      <c r="E57" s="105">
        <f>+E56-E38</f>
        <v>4342965631.6199999</v>
      </c>
      <c r="F57" s="106">
        <f>+F56-F38</f>
        <v>4242741350.8499999</v>
      </c>
    </row>
    <row r="58" spans="1:7" s="9" customFormat="1" ht="11.25" customHeight="1">
      <c r="A58" s="47"/>
      <c r="B58" s="37"/>
      <c r="C58" s="38"/>
      <c r="D58" s="39"/>
      <c r="E58" s="43"/>
      <c r="F58" s="44"/>
      <c r="G58" s="568"/>
    </row>
    <row r="59" spans="1:7" ht="22.5" customHeight="1" thickBot="1">
      <c r="A59" s="45" t="s">
        <v>57</v>
      </c>
      <c r="B59" s="96">
        <f>+B55-B57</f>
        <v>1.0000228881835938E-2</v>
      </c>
      <c r="C59" s="97">
        <f>+C55-C57</f>
        <v>0</v>
      </c>
      <c r="D59" s="98">
        <f>+B59+C59</f>
        <v>1.0000228881835938E-2</v>
      </c>
      <c r="E59" s="99">
        <f>+E55-E57</f>
        <v>849999529.97000027</v>
      </c>
      <c r="F59" s="100">
        <f>+F55-F57</f>
        <v>950223810.97000074</v>
      </c>
    </row>
    <row r="60" spans="1:7" s="5" customFormat="1" ht="25.5" customHeight="1" thickBot="1">
      <c r="A60" s="253" t="s">
        <v>58</v>
      </c>
      <c r="B60" s="105">
        <f>+B55-B56</f>
        <v>1.0000228881835938E-2</v>
      </c>
      <c r="C60" s="251">
        <f>+C55-C56</f>
        <v>0</v>
      </c>
      <c r="D60" s="252">
        <f>+B60+C60</f>
        <v>1.0000228881835938E-2</v>
      </c>
      <c r="E60" s="105">
        <f>+E55-E56</f>
        <v>849999529.97000027</v>
      </c>
      <c r="F60" s="106">
        <f>+F55-F56</f>
        <v>950223810.97000074</v>
      </c>
      <c r="G60" s="569"/>
    </row>
    <row r="61" spans="1:7" ht="10.5" customHeight="1" thickBot="1">
      <c r="A61" s="54"/>
      <c r="B61" s="55"/>
      <c r="C61" s="56"/>
      <c r="D61" s="57"/>
      <c r="E61" s="58"/>
      <c r="F61" s="250"/>
    </row>
    <row r="62" spans="1:7" ht="19.5" customHeight="1">
      <c r="A62" s="12" t="s">
        <v>59</v>
      </c>
      <c r="B62" s="107">
        <f>+B63+B64</f>
        <v>0</v>
      </c>
      <c r="C62" s="108">
        <f>+C63+C64</f>
        <v>0</v>
      </c>
      <c r="D62" s="109">
        <f t="shared" ref="D62:D68" si="3">+B62+C62</f>
        <v>0</v>
      </c>
      <c r="E62" s="110">
        <f>SUM(E63:E64)</f>
        <v>111640133.85999998</v>
      </c>
      <c r="F62" s="111">
        <f>SUM(F63:F64)</f>
        <v>11415853.09</v>
      </c>
    </row>
    <row r="63" spans="1:7" s="9" customFormat="1" ht="15" customHeight="1">
      <c r="A63" s="13" t="s">
        <v>42</v>
      </c>
      <c r="B63" s="112"/>
      <c r="C63" s="113"/>
      <c r="D63" s="114">
        <f t="shared" si="3"/>
        <v>0</v>
      </c>
      <c r="E63" s="115">
        <v>11415853.09</v>
      </c>
      <c r="F63" s="116">
        <v>11415853.09</v>
      </c>
      <c r="G63" s="568"/>
    </row>
    <row r="64" spans="1:7" ht="15" customHeight="1">
      <c r="A64" s="13" t="s">
        <v>43</v>
      </c>
      <c r="B64" s="112"/>
      <c r="C64" s="113"/>
      <c r="D64" s="114">
        <f t="shared" si="3"/>
        <v>0</v>
      </c>
      <c r="E64" s="115">
        <f>+G56</f>
        <v>100224280.76999998</v>
      </c>
      <c r="F64" s="116"/>
    </row>
    <row r="65" spans="1:7" ht="15" customHeight="1">
      <c r="A65" s="15" t="s">
        <v>60</v>
      </c>
      <c r="B65" s="117">
        <f>+B66+B67</f>
        <v>0</v>
      </c>
      <c r="C65" s="118">
        <f>+C66+C67</f>
        <v>0</v>
      </c>
      <c r="D65" s="119">
        <f t="shared" si="3"/>
        <v>0</v>
      </c>
      <c r="E65" s="120">
        <f>SUM(E66:E67)</f>
        <v>961639664.05999994</v>
      </c>
      <c r="F65" s="121">
        <f>SUM(F66:F67)</f>
        <v>961639664.05999994</v>
      </c>
    </row>
    <row r="66" spans="1:7" s="9" customFormat="1" ht="15" customHeight="1">
      <c r="A66" s="14" t="s">
        <v>44</v>
      </c>
      <c r="B66" s="122"/>
      <c r="C66" s="123"/>
      <c r="D66" s="124">
        <f t="shared" si="3"/>
        <v>0</v>
      </c>
      <c r="E66" s="125">
        <v>910366745.38999999</v>
      </c>
      <c r="F66" s="126">
        <v>910366745.38999999</v>
      </c>
      <c r="G66" s="568" t="s">
        <v>409</v>
      </c>
    </row>
    <row r="67" spans="1:7" ht="15" customHeight="1" thickBot="1">
      <c r="A67" s="14" t="s">
        <v>45</v>
      </c>
      <c r="B67" s="127"/>
      <c r="C67" s="128"/>
      <c r="D67" s="129">
        <f t="shared" si="3"/>
        <v>0</v>
      </c>
      <c r="E67" s="563">
        <v>51272918.670000002</v>
      </c>
      <c r="F67" s="126">
        <v>51272918.670000002</v>
      </c>
    </row>
    <row r="68" spans="1:7" ht="19.5" customHeight="1">
      <c r="A68" s="254" t="s">
        <v>61</v>
      </c>
      <c r="B68" s="130">
        <f>+B60+B62-B65</f>
        <v>1.0000228881835938E-2</v>
      </c>
      <c r="C68" s="131">
        <f>+C60+C62-C65</f>
        <v>0</v>
      </c>
      <c r="D68" s="132">
        <f t="shared" si="3"/>
        <v>1.0000228881835938E-2</v>
      </c>
      <c r="E68" s="133">
        <f>+E60+E62-E65</f>
        <v>-0.22999966144561768</v>
      </c>
      <c r="F68" s="134">
        <f>+F60+F62-F65</f>
        <v>0</v>
      </c>
    </row>
    <row r="69" spans="1:7">
      <c r="A69" s="6"/>
      <c r="B69" s="6"/>
      <c r="C69" s="6"/>
      <c r="D69" s="30"/>
      <c r="E69" s="7"/>
      <c r="F69" s="7"/>
    </row>
  </sheetData>
  <mergeCells count="4">
    <mergeCell ref="A54:F54"/>
    <mergeCell ref="A6:A7"/>
    <mergeCell ref="B6:D6"/>
    <mergeCell ref="E6:F6"/>
  </mergeCells>
  <pageMargins left="0.56527777777777777" right="0.59055118110236227" top="0.94488188976377963" bottom="0" header="0.77152777777777781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23" sqref="B23"/>
    </sheetView>
  </sheetViews>
  <sheetFormatPr baseColWidth="10" defaultColWidth="11.44140625" defaultRowHeight="14.4"/>
  <cols>
    <col min="1" max="1" width="54.88671875" style="257" customWidth="1"/>
    <col min="2" max="2" width="14" style="257" customWidth="1"/>
    <col min="3" max="3" width="13.109375" style="257" customWidth="1"/>
    <col min="4" max="4" width="14" style="257" customWidth="1"/>
    <col min="5" max="5" width="14.6640625" style="257" customWidth="1"/>
    <col min="6" max="16384" width="11.44140625" style="257"/>
  </cols>
  <sheetData>
    <row r="1" spans="1:8" ht="15" thickBot="1">
      <c r="A1" s="588" t="s">
        <v>153</v>
      </c>
      <c r="B1" s="589"/>
      <c r="C1" s="589"/>
      <c r="D1" s="589"/>
      <c r="E1" s="590"/>
    </row>
    <row r="2" spans="1:8" ht="15.6">
      <c r="A2" s="236" t="s">
        <v>405</v>
      </c>
      <c r="B2" s="237"/>
      <c r="C2" s="238" t="s">
        <v>406</v>
      </c>
      <c r="D2" s="259"/>
      <c r="E2" s="260" t="s">
        <v>154</v>
      </c>
    </row>
    <row r="3" spans="1:8">
      <c r="A3" s="261" t="s">
        <v>155</v>
      </c>
      <c r="B3" s="259"/>
      <c r="C3" s="259"/>
      <c r="D3" s="259"/>
      <c r="E3" s="262"/>
    </row>
    <row r="4" spans="1:8" ht="16.5" customHeight="1">
      <c r="A4" s="258" t="s">
        <v>156</v>
      </c>
      <c r="B4" s="259"/>
      <c r="C4" s="259"/>
      <c r="D4" s="259"/>
      <c r="E4" s="263"/>
    </row>
    <row r="5" spans="1:8" ht="23.25" customHeight="1">
      <c r="A5" s="591" t="s">
        <v>66</v>
      </c>
      <c r="B5" s="592" t="s">
        <v>157</v>
      </c>
      <c r="C5" s="592"/>
      <c r="D5" s="592"/>
      <c r="E5" s="593"/>
    </row>
    <row r="6" spans="1:8" ht="24" customHeight="1">
      <c r="A6" s="591"/>
      <c r="B6" s="594" t="s">
        <v>158</v>
      </c>
      <c r="C6" s="594" t="s">
        <v>159</v>
      </c>
      <c r="D6" s="596" t="s">
        <v>160</v>
      </c>
      <c r="E6" s="598" t="s">
        <v>63</v>
      </c>
    </row>
    <row r="7" spans="1:8" ht="15" customHeight="1">
      <c r="A7" s="591"/>
      <c r="B7" s="595"/>
      <c r="C7" s="595"/>
      <c r="D7" s="597"/>
      <c r="E7" s="598"/>
    </row>
    <row r="8" spans="1:8" ht="26.25" customHeight="1">
      <c r="A8" s="591"/>
      <c r="B8" s="595"/>
      <c r="C8" s="595"/>
      <c r="D8" s="597"/>
      <c r="E8" s="598"/>
    </row>
    <row r="9" spans="1:8" ht="5.25" hidden="1" customHeight="1" thickBot="1">
      <c r="A9" s="264"/>
      <c r="B9" s="265"/>
      <c r="C9" s="265"/>
      <c r="D9" s="265"/>
      <c r="E9" s="565"/>
    </row>
    <row r="10" spans="1:8" ht="19.5" customHeight="1">
      <c r="A10" s="354" t="s">
        <v>161</v>
      </c>
      <c r="B10" s="279">
        <f>+B11+B12</f>
        <v>233</v>
      </c>
      <c r="C10" s="279">
        <f>+C11+C12</f>
        <v>8</v>
      </c>
      <c r="D10" s="279">
        <f>+D11+D12</f>
        <v>0</v>
      </c>
      <c r="E10" s="280">
        <f>+B10+C10+D10</f>
        <v>241</v>
      </c>
    </row>
    <row r="11" spans="1:8" ht="17.25" customHeight="1">
      <c r="A11" s="266" t="s">
        <v>162</v>
      </c>
      <c r="B11" s="267">
        <v>224</v>
      </c>
      <c r="C11" s="267">
        <v>3</v>
      </c>
      <c r="D11" s="267">
        <v>0</v>
      </c>
      <c r="E11" s="268">
        <f>+B11+C11+D11</f>
        <v>227</v>
      </c>
    </row>
    <row r="12" spans="1:8">
      <c r="A12" s="269" t="s">
        <v>163</v>
      </c>
      <c r="B12" s="267">
        <v>9</v>
      </c>
      <c r="C12" s="267">
        <v>5</v>
      </c>
      <c r="D12" s="267">
        <v>0</v>
      </c>
      <c r="E12" s="268">
        <f>+B12+C12+D12</f>
        <v>14</v>
      </c>
    </row>
    <row r="13" spans="1:8" ht="16.5" customHeight="1">
      <c r="A13" s="278" t="s">
        <v>164</v>
      </c>
      <c r="B13" s="279">
        <v>1</v>
      </c>
      <c r="C13" s="279">
        <v>0</v>
      </c>
      <c r="D13" s="279">
        <v>0</v>
      </c>
      <c r="E13" s="280">
        <f>B13+C13+D13</f>
        <v>1</v>
      </c>
    </row>
    <row r="14" spans="1:8" ht="21" customHeight="1">
      <c r="A14" s="282" t="s">
        <v>165</v>
      </c>
      <c r="B14" s="283">
        <v>115</v>
      </c>
      <c r="C14" s="283">
        <v>0</v>
      </c>
      <c r="D14" s="283">
        <v>0</v>
      </c>
      <c r="E14" s="284">
        <f t="shared" ref="E14:E26" si="0">+B14+C14+D14</f>
        <v>115</v>
      </c>
      <c r="H14" s="270"/>
    </row>
    <row r="15" spans="1:8" ht="24.9" customHeight="1">
      <c r="A15" s="271" t="s">
        <v>166</v>
      </c>
      <c r="B15" s="272">
        <f>+B10+B13+B14</f>
        <v>349</v>
      </c>
      <c r="C15" s="272">
        <f>+C10+C13+C14</f>
        <v>8</v>
      </c>
      <c r="D15" s="272">
        <f>+D10+D13+D14</f>
        <v>0</v>
      </c>
      <c r="E15" s="273">
        <f t="shared" si="0"/>
        <v>357</v>
      </c>
    </row>
    <row r="16" spans="1:8" ht="19.5" customHeight="1">
      <c r="A16" s="274" t="s">
        <v>167</v>
      </c>
      <c r="B16" s="275">
        <f>+B17+B18+B19</f>
        <v>18</v>
      </c>
      <c r="C16" s="275">
        <f>+C17+C18+C19</f>
        <v>0</v>
      </c>
      <c r="D16" s="275">
        <f>+D17+D18+D19</f>
        <v>0</v>
      </c>
      <c r="E16" s="276">
        <f t="shared" si="0"/>
        <v>18</v>
      </c>
    </row>
    <row r="17" spans="1:8" ht="16.5" customHeight="1">
      <c r="A17" s="277" t="s">
        <v>168</v>
      </c>
      <c r="B17" s="267">
        <v>0</v>
      </c>
      <c r="C17" s="267">
        <v>0</v>
      </c>
      <c r="D17" s="267">
        <v>0</v>
      </c>
      <c r="E17" s="268">
        <f t="shared" si="0"/>
        <v>0</v>
      </c>
    </row>
    <row r="18" spans="1:8" ht="18" customHeight="1">
      <c r="A18" s="277" t="s">
        <v>169</v>
      </c>
      <c r="B18" s="267">
        <v>18</v>
      </c>
      <c r="C18" s="267">
        <v>0</v>
      </c>
      <c r="D18" s="267">
        <v>0</v>
      </c>
      <c r="E18" s="268">
        <f t="shared" si="0"/>
        <v>18</v>
      </c>
    </row>
    <row r="19" spans="1:8" ht="19.5" customHeight="1">
      <c r="A19" s="277" t="s">
        <v>170</v>
      </c>
      <c r="B19" s="267">
        <v>0</v>
      </c>
      <c r="C19" s="267">
        <v>0</v>
      </c>
      <c r="D19" s="267">
        <v>0</v>
      </c>
      <c r="E19" s="268">
        <f t="shared" si="0"/>
        <v>0</v>
      </c>
    </row>
    <row r="20" spans="1:8" ht="19.5" customHeight="1">
      <c r="A20" s="278" t="s">
        <v>171</v>
      </c>
      <c r="B20" s="279">
        <f>+B21+B22+B23</f>
        <v>398</v>
      </c>
      <c r="C20" s="279">
        <f>+C21+C22+C23</f>
        <v>0</v>
      </c>
      <c r="D20" s="279">
        <f>+D21+D22+D23</f>
        <v>0</v>
      </c>
      <c r="E20" s="280">
        <f t="shared" si="0"/>
        <v>398</v>
      </c>
    </row>
    <row r="21" spans="1:8">
      <c r="A21" s="277" t="s">
        <v>168</v>
      </c>
      <c r="B21" s="281">
        <v>0</v>
      </c>
      <c r="C21" s="281">
        <v>0</v>
      </c>
      <c r="D21" s="281">
        <v>0</v>
      </c>
      <c r="E21" s="268">
        <f t="shared" si="0"/>
        <v>0</v>
      </c>
    </row>
    <row r="22" spans="1:8">
      <c r="A22" s="277" t="s">
        <v>169</v>
      </c>
      <c r="B22" s="281">
        <v>0</v>
      </c>
      <c r="C22" s="281">
        <v>0</v>
      </c>
      <c r="D22" s="281">
        <v>0</v>
      </c>
      <c r="E22" s="268">
        <f t="shared" si="0"/>
        <v>0</v>
      </c>
    </row>
    <row r="23" spans="1:8">
      <c r="A23" s="277" t="s">
        <v>170</v>
      </c>
      <c r="B23" s="281">
        <v>398</v>
      </c>
      <c r="C23" s="281">
        <v>0</v>
      </c>
      <c r="D23" s="281">
        <v>0</v>
      </c>
      <c r="E23" s="268">
        <f t="shared" si="0"/>
        <v>398</v>
      </c>
    </row>
    <row r="24" spans="1:8">
      <c r="A24" s="282" t="s">
        <v>172</v>
      </c>
      <c r="B24" s="283">
        <v>0</v>
      </c>
      <c r="C24" s="283">
        <v>0</v>
      </c>
      <c r="D24" s="283">
        <v>0</v>
      </c>
      <c r="E24" s="284">
        <f t="shared" si="0"/>
        <v>0</v>
      </c>
    </row>
    <row r="25" spans="1:8" ht="24.9" customHeight="1">
      <c r="A25" s="271" t="s">
        <v>166</v>
      </c>
      <c r="B25" s="272">
        <f>+B16+B20+B24</f>
        <v>416</v>
      </c>
      <c r="C25" s="272">
        <f>+C16+C20+C24</f>
        <v>0</v>
      </c>
      <c r="D25" s="272">
        <f>+D16+D20+D24</f>
        <v>0</v>
      </c>
      <c r="E25" s="273">
        <f t="shared" si="0"/>
        <v>416</v>
      </c>
    </row>
    <row r="26" spans="1:8" ht="24.9" customHeight="1" thickBot="1">
      <c r="A26" s="285" t="s">
        <v>63</v>
      </c>
      <c r="B26" s="286">
        <f>+B15+B25</f>
        <v>765</v>
      </c>
      <c r="C26" s="286">
        <f>+C15+C25</f>
        <v>8</v>
      </c>
      <c r="D26" s="286">
        <f>+D15+D25</f>
        <v>0</v>
      </c>
      <c r="E26" s="287">
        <f t="shared" si="0"/>
        <v>773</v>
      </c>
    </row>
    <row r="27" spans="1:8" ht="12" customHeight="1">
      <c r="A27" s="288"/>
    </row>
    <row r="28" spans="1:8">
      <c r="A28" s="289"/>
    </row>
    <row r="29" spans="1:8">
      <c r="A29" s="289"/>
      <c r="H29" s="290"/>
    </row>
  </sheetData>
  <mergeCells count="7">
    <mergeCell ref="A1:E1"/>
    <mergeCell ref="A5:A8"/>
    <mergeCell ref="B5:E5"/>
    <mergeCell ref="B6:B8"/>
    <mergeCell ref="C6:C8"/>
    <mergeCell ref="D6:D8"/>
    <mergeCell ref="E6:E8"/>
  </mergeCells>
  <pageMargins left="0.23622047244094491" right="0.23622047244094491" top="0.74803149606299213" bottom="0.35433070866141736" header="0.31496062992125984" footer="0.31496062992125984"/>
  <pageSetup paperSize="9" scale="90" orientation="landscape" r:id="rId1"/>
  <headerFooter>
    <oddHeader>&amp;C&amp;36&amp;K00-033
BORRADOR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C13" sqref="C13"/>
    </sheetView>
  </sheetViews>
  <sheetFormatPr baseColWidth="10" defaultColWidth="11.44140625" defaultRowHeight="14.4"/>
  <cols>
    <col min="1" max="1" width="54.88671875" style="257" customWidth="1"/>
    <col min="2" max="2" width="28.33203125" style="257" bestFit="1" customWidth="1"/>
    <col min="3" max="3" width="16.44140625" style="257" customWidth="1"/>
    <col min="4" max="4" width="14" style="257" customWidth="1"/>
    <col min="5" max="5" width="17" style="257" customWidth="1"/>
    <col min="6" max="16384" width="11.44140625" style="257"/>
  </cols>
  <sheetData>
    <row r="1" spans="1:8" ht="15" thickBot="1">
      <c r="A1" s="588" t="s">
        <v>153</v>
      </c>
      <c r="B1" s="589"/>
      <c r="C1" s="589"/>
      <c r="D1" s="589"/>
      <c r="E1" s="590"/>
    </row>
    <row r="2" spans="1:8">
      <c r="A2" s="336" t="s">
        <v>173</v>
      </c>
      <c r="B2" s="259"/>
      <c r="C2" s="259"/>
      <c r="D2" s="259"/>
      <c r="E2" s="260"/>
    </row>
    <row r="3" spans="1:8" ht="15.6">
      <c r="A3" s="236" t="s">
        <v>405</v>
      </c>
      <c r="B3" s="237"/>
      <c r="C3" s="238" t="s">
        <v>406</v>
      </c>
      <c r="D3" s="259"/>
      <c r="E3" s="260"/>
    </row>
    <row r="4" spans="1:8" ht="16.5" customHeight="1">
      <c r="A4" s="258" t="s">
        <v>64</v>
      </c>
      <c r="B4" s="259"/>
      <c r="C4" s="259"/>
      <c r="D4" s="259"/>
      <c r="E4" s="260" t="s">
        <v>174</v>
      </c>
    </row>
    <row r="5" spans="1:8" ht="23.25" customHeight="1">
      <c r="A5" s="591" t="s">
        <v>66</v>
      </c>
      <c r="B5" s="592" t="s">
        <v>157</v>
      </c>
      <c r="C5" s="592"/>
      <c r="D5" s="592"/>
      <c r="E5" s="593"/>
    </row>
    <row r="6" spans="1:8" ht="24" customHeight="1">
      <c r="A6" s="591"/>
      <c r="B6" s="594" t="s">
        <v>158</v>
      </c>
      <c r="C6" s="594" t="s">
        <v>159</v>
      </c>
      <c r="D6" s="596" t="s">
        <v>160</v>
      </c>
      <c r="E6" s="598" t="s">
        <v>63</v>
      </c>
    </row>
    <row r="7" spans="1:8" ht="15" customHeight="1">
      <c r="A7" s="591"/>
      <c r="B7" s="595"/>
      <c r="C7" s="595"/>
      <c r="D7" s="597"/>
      <c r="E7" s="598"/>
    </row>
    <row r="8" spans="1:8" ht="26.25" customHeight="1">
      <c r="A8" s="591"/>
      <c r="B8" s="595"/>
      <c r="C8" s="595"/>
      <c r="D8" s="597"/>
      <c r="E8" s="598"/>
    </row>
    <row r="9" spans="1:8" ht="5.25" hidden="1" customHeight="1" thickBot="1">
      <c r="A9" s="264"/>
      <c r="B9" s="265"/>
      <c r="C9" s="265"/>
      <c r="D9" s="265"/>
      <c r="E9" s="565"/>
    </row>
    <row r="10" spans="1:8" ht="19.5" customHeight="1">
      <c r="A10" s="354" t="s">
        <v>161</v>
      </c>
      <c r="B10" s="297">
        <f>+B11+B12</f>
        <v>184500000</v>
      </c>
      <c r="C10" s="297">
        <f>+C11+C12</f>
        <v>17500000</v>
      </c>
      <c r="D10" s="297">
        <f>+D11+D12</f>
        <v>0</v>
      </c>
      <c r="E10" s="298">
        <f>+B10+C10+D10</f>
        <v>202000000</v>
      </c>
    </row>
    <row r="11" spans="1:8" ht="17.25" customHeight="1">
      <c r="A11" s="266" t="s">
        <v>162</v>
      </c>
      <c r="B11" s="291">
        <f>202000000-B12-C11-C12</f>
        <v>164800000</v>
      </c>
      <c r="C11" s="291">
        <v>1800000</v>
      </c>
      <c r="D11" s="291">
        <v>0</v>
      </c>
      <c r="E11" s="292">
        <f>+B11+C11+D11</f>
        <v>166600000</v>
      </c>
    </row>
    <row r="12" spans="1:8">
      <c r="A12" s="269" t="s">
        <v>163</v>
      </c>
      <c r="B12" s="291">
        <v>19700000</v>
      </c>
      <c r="C12" s="291">
        <v>15700000</v>
      </c>
      <c r="D12" s="291">
        <v>0</v>
      </c>
      <c r="E12" s="292">
        <f>+B12+C12+D12</f>
        <v>35400000</v>
      </c>
    </row>
    <row r="13" spans="1:8" ht="16.5" customHeight="1">
      <c r="A13" s="278" t="s">
        <v>164</v>
      </c>
      <c r="B13" s="297">
        <v>700000</v>
      </c>
      <c r="C13" s="297">
        <v>0</v>
      </c>
      <c r="D13" s="297">
        <v>0</v>
      </c>
      <c r="E13" s="298">
        <f>B13+C13+D13</f>
        <v>700000</v>
      </c>
    </row>
    <row r="14" spans="1:8" ht="21" customHeight="1">
      <c r="A14" s="282" t="s">
        <v>165</v>
      </c>
      <c r="B14" s="300">
        <v>19000000</v>
      </c>
      <c r="C14" s="300">
        <v>0</v>
      </c>
      <c r="D14" s="300">
        <v>0</v>
      </c>
      <c r="E14" s="301">
        <f t="shared" ref="E14:E26" si="0">+B14+C14+D14</f>
        <v>19000000</v>
      </c>
      <c r="H14" s="270"/>
    </row>
    <row r="15" spans="1:8" ht="24.9" customHeight="1">
      <c r="A15" s="271" t="s">
        <v>166</v>
      </c>
      <c r="B15" s="293">
        <f>+B10+B13+B14</f>
        <v>204200000</v>
      </c>
      <c r="C15" s="293">
        <f>+C10+C13+C14</f>
        <v>17500000</v>
      </c>
      <c r="D15" s="293">
        <f>+D10+D13+D14</f>
        <v>0</v>
      </c>
      <c r="E15" s="294">
        <f t="shared" si="0"/>
        <v>221700000</v>
      </c>
    </row>
    <row r="16" spans="1:8" ht="19.5" customHeight="1">
      <c r="A16" s="274" t="s">
        <v>167</v>
      </c>
      <c r="B16" s="295">
        <f>+B17+B18+B19</f>
        <v>4662000</v>
      </c>
      <c r="C16" s="295">
        <f>+C17+C18+C19</f>
        <v>0</v>
      </c>
      <c r="D16" s="295">
        <f>+D17+D18+D19</f>
        <v>0</v>
      </c>
      <c r="E16" s="296">
        <f t="shared" si="0"/>
        <v>4662000</v>
      </c>
    </row>
    <row r="17" spans="1:8" ht="16.5" customHeight="1">
      <c r="A17" s="277" t="s">
        <v>168</v>
      </c>
      <c r="B17" s="291">
        <v>0</v>
      </c>
      <c r="C17" s="291">
        <v>0</v>
      </c>
      <c r="D17" s="291">
        <v>0</v>
      </c>
      <c r="E17" s="292">
        <f t="shared" si="0"/>
        <v>0</v>
      </c>
    </row>
    <row r="18" spans="1:8" ht="18" customHeight="1">
      <c r="A18" s="277" t="s">
        <v>169</v>
      </c>
      <c r="B18" s="291">
        <f>536000+804000+972000+1265000+434000+651000</f>
        <v>4662000</v>
      </c>
      <c r="C18" s="291">
        <v>0</v>
      </c>
      <c r="D18" s="291">
        <v>0</v>
      </c>
      <c r="E18" s="292">
        <f t="shared" si="0"/>
        <v>4662000</v>
      </c>
    </row>
    <row r="19" spans="1:8" ht="19.5" customHeight="1">
      <c r="A19" s="277" t="s">
        <v>170</v>
      </c>
      <c r="B19" s="291">
        <v>0</v>
      </c>
      <c r="C19" s="291">
        <v>0</v>
      </c>
      <c r="D19" s="291">
        <v>0</v>
      </c>
      <c r="E19" s="292">
        <f t="shared" si="0"/>
        <v>0</v>
      </c>
    </row>
    <row r="20" spans="1:8" ht="19.5" customHeight="1">
      <c r="A20" s="278" t="s">
        <v>171</v>
      </c>
      <c r="B20" s="297">
        <f>+B21+B22+B23</f>
        <v>12000000</v>
      </c>
      <c r="C20" s="297">
        <f>+C21+C22+C23</f>
        <v>0</v>
      </c>
      <c r="D20" s="297">
        <f>+D21+D22+D23</f>
        <v>0</v>
      </c>
      <c r="E20" s="298">
        <f t="shared" si="0"/>
        <v>12000000</v>
      </c>
    </row>
    <row r="21" spans="1:8">
      <c r="A21" s="277" t="s">
        <v>168</v>
      </c>
      <c r="B21" s="299">
        <v>0</v>
      </c>
      <c r="C21" s="299">
        <v>0</v>
      </c>
      <c r="D21" s="299">
        <v>0</v>
      </c>
      <c r="E21" s="292">
        <f t="shared" si="0"/>
        <v>0</v>
      </c>
    </row>
    <row r="22" spans="1:8">
      <c r="A22" s="277" t="s">
        <v>169</v>
      </c>
      <c r="B22" s="299">
        <v>0</v>
      </c>
      <c r="C22" s="299">
        <v>0</v>
      </c>
      <c r="D22" s="299">
        <v>0</v>
      </c>
      <c r="E22" s="292">
        <f t="shared" si="0"/>
        <v>0</v>
      </c>
    </row>
    <row r="23" spans="1:8">
      <c r="A23" s="277" t="s">
        <v>170</v>
      </c>
      <c r="B23" s="299">
        <v>12000000</v>
      </c>
      <c r="C23" s="299">
        <v>0</v>
      </c>
      <c r="D23" s="299">
        <v>0</v>
      </c>
      <c r="E23" s="292">
        <f t="shared" si="0"/>
        <v>12000000</v>
      </c>
    </row>
    <row r="24" spans="1:8">
      <c r="A24" s="282" t="s">
        <v>172</v>
      </c>
      <c r="B24" s="300">
        <v>0</v>
      </c>
      <c r="C24" s="300">
        <v>0</v>
      </c>
      <c r="D24" s="300">
        <v>0</v>
      </c>
      <c r="E24" s="301">
        <f t="shared" si="0"/>
        <v>0</v>
      </c>
    </row>
    <row r="25" spans="1:8" ht="24.9" customHeight="1">
      <c r="A25" s="271" t="s">
        <v>166</v>
      </c>
      <c r="B25" s="293">
        <f>+B16+B20+B24</f>
        <v>16662000</v>
      </c>
      <c r="C25" s="293">
        <f>+C16+C20+C24</f>
        <v>0</v>
      </c>
      <c r="D25" s="293">
        <f>+D16+D20+D24</f>
        <v>0</v>
      </c>
      <c r="E25" s="294">
        <f t="shared" si="0"/>
        <v>16662000</v>
      </c>
    </row>
    <row r="26" spans="1:8" ht="24.9" customHeight="1" thickBot="1">
      <c r="A26" s="285" t="s">
        <v>63</v>
      </c>
      <c r="B26" s="302">
        <f>+B15+B25</f>
        <v>220862000</v>
      </c>
      <c r="C26" s="302">
        <f>+C15+C25</f>
        <v>17500000</v>
      </c>
      <c r="D26" s="302">
        <f>+D15+D25</f>
        <v>0</v>
      </c>
      <c r="E26" s="303">
        <f t="shared" si="0"/>
        <v>238362000</v>
      </c>
    </row>
    <row r="27" spans="1:8">
      <c r="A27" s="289"/>
    </row>
    <row r="28" spans="1:8">
      <c r="A28" s="573" t="s">
        <v>415</v>
      </c>
      <c r="B28" s="574"/>
      <c r="C28" s="574"/>
      <c r="D28" s="574"/>
      <c r="E28" s="574"/>
      <c r="F28" s="574"/>
      <c r="H28" s="290"/>
    </row>
  </sheetData>
  <mergeCells count="7">
    <mergeCell ref="A1:E1"/>
    <mergeCell ref="A5:A8"/>
    <mergeCell ref="B5:E5"/>
    <mergeCell ref="B6:B8"/>
    <mergeCell ref="C6:C8"/>
    <mergeCell ref="D6:D8"/>
    <mergeCell ref="E6:E8"/>
  </mergeCells>
  <pageMargins left="0.23622047244094491" right="0.23622047244094491" top="0.74803149606299213" bottom="0.35433070866141736" header="0.31496062992125984" footer="0.31496062992125984"/>
  <pageSetup paperSize="9" scale="90" orientation="landscape" r:id="rId1"/>
  <headerFooter>
    <oddHeader>&amp;C&amp;36&amp;K00-033
BORRADOR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zoomScaleNormal="100" workbookViewId="0">
      <selection activeCell="N14" sqref="N14"/>
    </sheetView>
  </sheetViews>
  <sheetFormatPr baseColWidth="10" defaultRowHeight="14.4"/>
  <cols>
    <col min="1" max="1" width="9.6640625" customWidth="1"/>
    <col min="2" max="2" width="46.5546875" customWidth="1"/>
    <col min="3" max="3" width="9.6640625" customWidth="1"/>
    <col min="4" max="4" width="11.88671875" bestFit="1" customWidth="1"/>
    <col min="5" max="5" width="10.109375" customWidth="1"/>
    <col min="6" max="6" width="7.6640625" customWidth="1"/>
    <col min="7" max="7" width="8.33203125" customWidth="1"/>
    <col min="8" max="8" width="16.5546875" bestFit="1" customWidth="1"/>
    <col min="9" max="9" width="8.44140625" customWidth="1"/>
    <col min="10" max="10" width="8" customWidth="1"/>
    <col min="11" max="11" width="11.109375" bestFit="1" customWidth="1"/>
    <col min="12" max="12" width="16.6640625" bestFit="1" customWidth="1"/>
    <col min="14" max="14" width="15.33203125" style="572" bestFit="1" customWidth="1"/>
  </cols>
  <sheetData>
    <row r="1" spans="1:25" ht="23.25" customHeight="1">
      <c r="A1" s="156"/>
      <c r="B1" s="239" t="s">
        <v>65</v>
      </c>
      <c r="C1" s="240"/>
      <c r="D1" s="240"/>
      <c r="E1" s="241" t="s">
        <v>407</v>
      </c>
      <c r="F1" s="242"/>
      <c r="G1" s="153"/>
      <c r="H1" s="153"/>
      <c r="I1" s="153"/>
      <c r="J1" s="153"/>
      <c r="K1" s="599" t="s">
        <v>67</v>
      </c>
      <c r="L1" s="600"/>
      <c r="M1" s="156"/>
      <c r="N1" s="570"/>
      <c r="O1" s="156"/>
    </row>
    <row r="2" spans="1:25" ht="15.6">
      <c r="A2" s="156"/>
      <c r="B2" s="236" t="s">
        <v>405</v>
      </c>
      <c r="C2" s="154"/>
      <c r="D2" s="154"/>
      <c r="E2" s="154"/>
      <c r="F2" s="154"/>
      <c r="G2" s="154"/>
      <c r="H2" s="154"/>
      <c r="I2" s="155"/>
      <c r="J2" s="156"/>
      <c r="K2" s="156"/>
      <c r="L2" s="157"/>
      <c r="M2" s="156"/>
      <c r="N2" s="570"/>
      <c r="O2" s="156"/>
      <c r="P2" s="156"/>
      <c r="Q2" s="156"/>
      <c r="R2" s="156"/>
      <c r="S2" s="156"/>
      <c r="T2" s="156"/>
      <c r="U2" s="156"/>
      <c r="V2" s="156"/>
    </row>
    <row r="3" spans="1:25" ht="15" thickBot="1">
      <c r="A3" s="156"/>
      <c r="B3" s="243" t="s">
        <v>136</v>
      </c>
      <c r="C3" s="244" t="s">
        <v>68</v>
      </c>
      <c r="D3" s="244" t="s">
        <v>69</v>
      </c>
      <c r="E3" s="245"/>
      <c r="F3" s="245" t="s">
        <v>70</v>
      </c>
      <c r="G3" s="245"/>
      <c r="H3" s="245" t="s">
        <v>71</v>
      </c>
      <c r="I3" s="605" t="s">
        <v>72</v>
      </c>
      <c r="J3" s="605"/>
      <c r="K3" s="244" t="s">
        <v>73</v>
      </c>
      <c r="L3" s="246" t="s">
        <v>74</v>
      </c>
      <c r="M3" s="156"/>
      <c r="N3" s="570"/>
      <c r="O3" s="156"/>
      <c r="P3" s="156"/>
      <c r="Q3" s="156"/>
      <c r="R3" s="156"/>
      <c r="S3" s="156"/>
      <c r="T3" s="156"/>
      <c r="U3" s="156"/>
      <c r="V3" s="156"/>
    </row>
    <row r="4" spans="1:25" ht="15" customHeight="1">
      <c r="A4" s="156"/>
      <c r="B4" s="606" t="s">
        <v>75</v>
      </c>
      <c r="C4" s="601" t="s">
        <v>76</v>
      </c>
      <c r="D4" s="601" t="s">
        <v>77</v>
      </c>
      <c r="E4" s="601" t="s">
        <v>78</v>
      </c>
      <c r="F4" s="601" t="s">
        <v>79</v>
      </c>
      <c r="G4" s="601"/>
      <c r="H4" s="601" t="s">
        <v>80</v>
      </c>
      <c r="I4" s="601" t="s">
        <v>81</v>
      </c>
      <c r="J4" s="601"/>
      <c r="K4" s="601" t="s">
        <v>82</v>
      </c>
      <c r="L4" s="603" t="s">
        <v>83</v>
      </c>
      <c r="M4" s="156"/>
      <c r="N4" s="570"/>
      <c r="O4" s="156"/>
      <c r="P4" s="156"/>
      <c r="Q4" s="156"/>
      <c r="R4" s="156"/>
      <c r="S4" s="156"/>
      <c r="T4" s="156"/>
      <c r="U4" s="156"/>
      <c r="V4" s="156"/>
    </row>
    <row r="5" spans="1:25" ht="28.2" thickBot="1">
      <c r="A5" s="156"/>
      <c r="B5" s="607"/>
      <c r="C5" s="602"/>
      <c r="D5" s="602"/>
      <c r="E5" s="602"/>
      <c r="F5" s="158" t="s">
        <v>84</v>
      </c>
      <c r="G5" s="158" t="s">
        <v>85</v>
      </c>
      <c r="H5" s="602"/>
      <c r="I5" s="158" t="s">
        <v>84</v>
      </c>
      <c r="J5" s="158" t="s">
        <v>85</v>
      </c>
      <c r="K5" s="602"/>
      <c r="L5" s="604"/>
      <c r="M5" s="156"/>
      <c r="N5" s="570"/>
      <c r="O5" s="156"/>
      <c r="P5" s="156"/>
      <c r="Q5" s="156"/>
      <c r="R5" s="156"/>
      <c r="S5" s="156"/>
      <c r="T5" s="156"/>
      <c r="U5" s="156"/>
      <c r="V5" s="156"/>
    </row>
    <row r="6" spans="1:25" s="161" customFormat="1">
      <c r="A6" s="156"/>
      <c r="B6" s="159" t="s">
        <v>86</v>
      </c>
      <c r="C6" s="160"/>
      <c r="D6" s="160"/>
      <c r="E6" s="160"/>
      <c r="F6" s="160"/>
      <c r="G6" s="160"/>
      <c r="H6" s="550"/>
      <c r="I6" s="550"/>
      <c r="J6" s="550"/>
      <c r="K6" s="550"/>
      <c r="L6" s="551">
        <f>+L7+L18</f>
        <v>42177245.269999996</v>
      </c>
      <c r="M6" s="156"/>
      <c r="N6" s="570"/>
      <c r="O6" s="156"/>
      <c r="P6" s="156"/>
      <c r="Q6" s="156"/>
      <c r="R6" s="156"/>
      <c r="S6" s="156"/>
      <c r="T6" s="156"/>
      <c r="U6" s="156"/>
      <c r="V6" s="156"/>
      <c r="W6"/>
      <c r="X6"/>
      <c r="Y6" s="156"/>
    </row>
    <row r="7" spans="1:25" s="164" customFormat="1">
      <c r="A7" s="156"/>
      <c r="B7" s="162" t="s">
        <v>87</v>
      </c>
      <c r="C7" s="163"/>
      <c r="D7" s="163"/>
      <c r="E7" s="163"/>
      <c r="F7" s="163"/>
      <c r="G7" s="163"/>
      <c r="H7" s="552"/>
      <c r="I7" s="552"/>
      <c r="J7" s="552"/>
      <c r="K7" s="552"/>
      <c r="L7" s="553">
        <f>+L8+L9+L10+L11+L12+L13+L14+L15+L16+L17</f>
        <v>42177245.269999996</v>
      </c>
      <c r="M7" s="156"/>
      <c r="N7" s="570"/>
      <c r="O7" s="156"/>
      <c r="P7" s="156"/>
      <c r="Q7" s="156"/>
      <c r="R7" s="156"/>
      <c r="S7" s="156"/>
      <c r="T7" s="156"/>
      <c r="U7" s="156"/>
      <c r="V7" s="156"/>
      <c r="W7"/>
      <c r="X7"/>
      <c r="Y7" s="156"/>
    </row>
    <row r="8" spans="1:25">
      <c r="A8" s="156"/>
      <c r="B8" s="165" t="s">
        <v>88</v>
      </c>
      <c r="C8" s="166"/>
      <c r="D8" s="166">
        <v>3</v>
      </c>
      <c r="E8" s="166"/>
      <c r="F8" s="166"/>
      <c r="G8" s="166"/>
      <c r="H8" s="554">
        <v>12719235.380000001</v>
      </c>
      <c r="I8" s="554"/>
      <c r="J8" s="554"/>
      <c r="K8" s="554"/>
      <c r="L8" s="555">
        <f>+H8</f>
        <v>12719235.380000001</v>
      </c>
      <c r="M8" s="156"/>
      <c r="N8" s="570"/>
      <c r="O8" s="156"/>
      <c r="P8" s="156"/>
      <c r="Q8" s="156"/>
      <c r="R8" s="156"/>
      <c r="S8" s="156"/>
      <c r="T8" s="156"/>
      <c r="U8" s="156"/>
      <c r="V8" s="156"/>
      <c r="Y8" s="156"/>
    </row>
    <row r="9" spans="1:25">
      <c r="A9" s="156"/>
      <c r="B9" s="165" t="s">
        <v>89</v>
      </c>
      <c r="C9" s="166"/>
      <c r="D9" s="166">
        <v>3</v>
      </c>
      <c r="E9" s="166"/>
      <c r="F9" s="166"/>
      <c r="G9" s="166"/>
      <c r="H9" s="554">
        <v>3401492.35</v>
      </c>
      <c r="I9" s="554"/>
      <c r="J9" s="554"/>
      <c r="K9" s="554"/>
      <c r="L9" s="555">
        <f>+H9</f>
        <v>3401492.35</v>
      </c>
      <c r="M9" s="156"/>
      <c r="N9" s="570"/>
      <c r="O9" s="156"/>
      <c r="P9" s="156"/>
      <c r="Q9" s="156"/>
      <c r="R9" s="156"/>
      <c r="S9" s="156"/>
      <c r="T9" s="156"/>
      <c r="U9" s="156"/>
      <c r="V9" s="156"/>
      <c r="Y9" s="156"/>
    </row>
    <row r="10" spans="1:25">
      <c r="A10" s="156"/>
      <c r="B10" s="165" t="s">
        <v>90</v>
      </c>
      <c r="C10" s="166"/>
      <c r="D10" s="166">
        <v>1</v>
      </c>
      <c r="E10" s="166"/>
      <c r="F10" s="166"/>
      <c r="G10" s="166"/>
      <c r="H10" s="554"/>
      <c r="I10" s="554"/>
      <c r="J10" s="554"/>
      <c r="K10" s="554"/>
      <c r="L10" s="555"/>
      <c r="M10" s="156"/>
      <c r="N10" s="570"/>
      <c r="O10" s="156"/>
      <c r="P10" s="156"/>
      <c r="Q10" s="156"/>
      <c r="R10" s="156"/>
      <c r="S10" s="156"/>
      <c r="T10" s="156"/>
      <c r="U10" s="156"/>
      <c r="V10" s="156"/>
      <c r="Y10" s="156"/>
    </row>
    <row r="11" spans="1:25" ht="16.5" customHeight="1">
      <c r="A11" s="156"/>
      <c r="B11" s="167" t="s">
        <v>91</v>
      </c>
      <c r="C11" s="166"/>
      <c r="D11" s="166">
        <v>1</v>
      </c>
      <c r="E11" s="166"/>
      <c r="F11" s="168"/>
      <c r="G11" s="166"/>
      <c r="H11" s="554"/>
      <c r="I11" s="554"/>
      <c r="J11" s="554"/>
      <c r="K11" s="554"/>
      <c r="L11" s="555"/>
      <c r="M11" s="156"/>
      <c r="N11" s="570"/>
      <c r="O11" s="156"/>
      <c r="P11" s="156"/>
      <c r="Q11" s="156"/>
      <c r="R11" s="156"/>
      <c r="S11" s="156"/>
      <c r="T11" s="156"/>
      <c r="U11" s="156"/>
      <c r="V11" s="156"/>
      <c r="Y11" s="156"/>
    </row>
    <row r="12" spans="1:25">
      <c r="A12" s="156"/>
      <c r="B12" s="575" t="s">
        <v>92</v>
      </c>
      <c r="C12" s="576"/>
      <c r="D12" s="576">
        <v>3</v>
      </c>
      <c r="E12" s="576"/>
      <c r="F12" s="576"/>
      <c r="G12" s="576"/>
      <c r="H12" s="577">
        <v>24334517.539999999</v>
      </c>
      <c r="I12" s="577"/>
      <c r="J12" s="577"/>
      <c r="K12" s="577"/>
      <c r="L12" s="578">
        <f>+H12</f>
        <v>24334517.539999999</v>
      </c>
      <c r="M12" s="156"/>
      <c r="N12" s="570"/>
      <c r="O12" s="156"/>
      <c r="P12" s="156"/>
      <c r="Q12" s="156"/>
      <c r="R12" s="156"/>
      <c r="S12" s="156"/>
      <c r="T12" s="156"/>
      <c r="U12" s="156"/>
      <c r="V12" s="156"/>
      <c r="Y12" s="156"/>
    </row>
    <row r="13" spans="1:25">
      <c r="A13" s="156"/>
      <c r="B13" s="165" t="s">
        <v>93</v>
      </c>
      <c r="C13" s="166"/>
      <c r="D13" s="166">
        <v>1</v>
      </c>
      <c r="E13" s="166"/>
      <c r="F13" s="166"/>
      <c r="G13" s="166"/>
      <c r="H13" s="554"/>
      <c r="I13" s="554"/>
      <c r="J13" s="554"/>
      <c r="K13" s="554"/>
      <c r="L13" s="555"/>
      <c r="M13" s="156"/>
      <c r="N13" s="571">
        <f>SUM(H8:H17)</f>
        <v>42177245.269999996</v>
      </c>
      <c r="O13" s="156"/>
      <c r="P13" s="156"/>
      <c r="Q13" s="156"/>
      <c r="R13" s="156"/>
      <c r="S13" s="156"/>
      <c r="T13" s="156"/>
      <c r="U13" s="156"/>
      <c r="V13" s="156"/>
      <c r="Y13" s="156"/>
    </row>
    <row r="14" spans="1:25">
      <c r="A14" s="156"/>
      <c r="B14" s="165" t="s">
        <v>94</v>
      </c>
      <c r="C14" s="166"/>
      <c r="D14" s="166">
        <v>1</v>
      </c>
      <c r="E14" s="166"/>
      <c r="F14" s="166"/>
      <c r="G14" s="166"/>
      <c r="H14" s="554"/>
      <c r="I14" s="554"/>
      <c r="J14" s="554"/>
      <c r="K14" s="554"/>
      <c r="L14" s="555"/>
      <c r="M14" s="156"/>
      <c r="N14" s="570"/>
      <c r="O14" s="156"/>
      <c r="P14" s="156"/>
      <c r="Q14" s="156"/>
      <c r="R14" s="156"/>
      <c r="S14" s="156"/>
      <c r="T14" s="156"/>
      <c r="U14" s="156"/>
      <c r="V14" s="156"/>
      <c r="Y14" s="156"/>
    </row>
    <row r="15" spans="1:25">
      <c r="A15" s="156"/>
      <c r="B15" s="165" t="s">
        <v>95</v>
      </c>
      <c r="C15" s="166"/>
      <c r="D15" s="166">
        <v>1</v>
      </c>
      <c r="E15" s="166"/>
      <c r="F15" s="166"/>
      <c r="G15" s="166"/>
      <c r="H15" s="554"/>
      <c r="I15" s="554"/>
      <c r="J15" s="554"/>
      <c r="K15" s="554"/>
      <c r="L15" s="555"/>
      <c r="M15" s="156"/>
      <c r="N15" s="570"/>
      <c r="O15" s="156"/>
      <c r="P15" s="156"/>
      <c r="Q15" s="156"/>
      <c r="R15" s="156"/>
      <c r="S15" s="156"/>
      <c r="T15" s="156"/>
      <c r="U15" s="156"/>
      <c r="V15" s="156"/>
      <c r="Y15" s="156"/>
    </row>
    <row r="16" spans="1:25">
      <c r="A16" s="156"/>
      <c r="B16" s="165" t="s">
        <v>96</v>
      </c>
      <c r="C16" s="166"/>
      <c r="D16" s="166">
        <v>1</v>
      </c>
      <c r="E16" s="166"/>
      <c r="F16" s="166"/>
      <c r="G16" s="166"/>
      <c r="H16" s="554"/>
      <c r="I16" s="554"/>
      <c r="J16" s="554"/>
      <c r="K16" s="554"/>
      <c r="L16" s="555"/>
      <c r="M16" s="156"/>
      <c r="N16" s="570"/>
      <c r="O16" s="156"/>
      <c r="P16" s="156"/>
      <c r="Q16" s="156"/>
      <c r="R16" s="156"/>
      <c r="S16" s="156"/>
      <c r="T16" s="156"/>
      <c r="U16" s="156"/>
      <c r="V16" s="156"/>
      <c r="Y16" s="156"/>
    </row>
    <row r="17" spans="1:25">
      <c r="A17" s="156"/>
      <c r="B17" s="165" t="s">
        <v>411</v>
      </c>
      <c r="C17" s="166"/>
      <c r="D17" s="166">
        <v>1</v>
      </c>
      <c r="E17" s="166"/>
      <c r="F17" s="166"/>
      <c r="G17" s="166"/>
      <c r="H17" s="554">
        <v>1722000</v>
      </c>
      <c r="I17" s="554"/>
      <c r="J17" s="554"/>
      <c r="K17" s="554"/>
      <c r="L17" s="555">
        <f>+H17</f>
        <v>1722000</v>
      </c>
      <c r="M17" s="156"/>
      <c r="N17" s="570"/>
      <c r="O17" s="156"/>
      <c r="P17" s="156"/>
      <c r="Q17" s="156"/>
      <c r="R17" s="156"/>
      <c r="S17" s="156"/>
      <c r="T17" s="156"/>
      <c r="U17" s="156"/>
      <c r="V17" s="156"/>
      <c r="Y17" s="156"/>
    </row>
    <row r="18" spans="1:25" s="164" customFormat="1">
      <c r="A18" s="156"/>
      <c r="B18" s="162" t="s">
        <v>97</v>
      </c>
      <c r="C18" s="163"/>
      <c r="D18" s="163"/>
      <c r="E18" s="163"/>
      <c r="F18" s="163"/>
      <c r="G18" s="163"/>
      <c r="H18" s="552"/>
      <c r="I18" s="552"/>
      <c r="J18" s="552"/>
      <c r="K18" s="552"/>
      <c r="L18" s="553">
        <f>+L19+L20</f>
        <v>0</v>
      </c>
      <c r="M18" s="156"/>
      <c r="N18" s="570"/>
      <c r="O18" s="156"/>
      <c r="P18" s="156"/>
      <c r="Q18" s="156"/>
      <c r="R18" s="156"/>
      <c r="S18" s="156"/>
      <c r="T18" s="156"/>
      <c r="U18" s="156"/>
      <c r="V18" s="156"/>
      <c r="W18"/>
      <c r="X18"/>
      <c r="Y18" s="156"/>
    </row>
    <row r="19" spans="1:25">
      <c r="A19" s="156"/>
      <c r="B19" s="165" t="s">
        <v>98</v>
      </c>
      <c r="C19" s="166"/>
      <c r="D19" s="166">
        <v>1</v>
      </c>
      <c r="E19" s="166"/>
      <c r="F19" s="166"/>
      <c r="G19" s="166"/>
      <c r="H19" s="554"/>
      <c r="I19" s="554"/>
      <c r="J19" s="554"/>
      <c r="K19" s="554"/>
      <c r="L19" s="555"/>
      <c r="M19" s="156"/>
      <c r="N19" s="570"/>
      <c r="O19" s="156"/>
      <c r="P19" s="156"/>
      <c r="Q19" s="156"/>
      <c r="R19" s="156"/>
      <c r="S19" s="156"/>
      <c r="T19" s="156"/>
      <c r="U19" s="156"/>
      <c r="V19" s="156"/>
      <c r="Y19" s="156"/>
    </row>
    <row r="20" spans="1:25">
      <c r="A20" s="156"/>
      <c r="B20" s="564" t="s">
        <v>412</v>
      </c>
      <c r="C20" s="166"/>
      <c r="D20" s="166">
        <v>1</v>
      </c>
      <c r="E20" s="166"/>
      <c r="F20" s="166"/>
      <c r="G20" s="166"/>
      <c r="H20" s="554"/>
      <c r="I20" s="554"/>
      <c r="J20" s="554"/>
      <c r="K20" s="554"/>
      <c r="L20" s="555">
        <f>+H20</f>
        <v>0</v>
      </c>
      <c r="M20" s="156"/>
      <c r="N20" s="570"/>
      <c r="O20" s="156"/>
      <c r="P20" s="156"/>
      <c r="Q20" s="156"/>
      <c r="R20" s="156"/>
      <c r="S20" s="156"/>
      <c r="T20" s="156"/>
      <c r="U20" s="156"/>
      <c r="V20" s="156"/>
      <c r="Y20" s="156"/>
    </row>
    <row r="21" spans="1:25" s="172" customFormat="1">
      <c r="A21" s="156"/>
      <c r="B21" s="169" t="s">
        <v>99</v>
      </c>
      <c r="C21" s="170"/>
      <c r="D21" s="170"/>
      <c r="E21" s="170"/>
      <c r="F21" s="170"/>
      <c r="G21" s="170"/>
      <c r="H21" s="556"/>
      <c r="I21" s="556"/>
      <c r="J21" s="556"/>
      <c r="K21" s="556"/>
      <c r="L21" s="557">
        <f>+L22+L30+L34+L37+L39</f>
        <v>120686725.92</v>
      </c>
      <c r="M21" s="156"/>
      <c r="N21" s="570"/>
      <c r="O21" s="156"/>
      <c r="P21" s="156"/>
      <c r="Q21" s="156"/>
      <c r="R21" s="156"/>
      <c r="S21" s="156"/>
      <c r="T21" s="156"/>
      <c r="U21" s="156"/>
      <c r="V21" s="156"/>
      <c r="W21"/>
      <c r="X21"/>
      <c r="Y21" s="171"/>
    </row>
    <row r="22" spans="1:25" s="173" customFormat="1">
      <c r="A22" s="156"/>
      <c r="B22" s="162" t="s">
        <v>100</v>
      </c>
      <c r="C22" s="163"/>
      <c r="D22" s="163"/>
      <c r="E22" s="163"/>
      <c r="F22" s="163"/>
      <c r="G22" s="163"/>
      <c r="H22" s="552"/>
      <c r="I22" s="552"/>
      <c r="J22" s="552"/>
      <c r="K22" s="552"/>
      <c r="L22" s="553">
        <f>+L23+L24+L25+L26+L27+L28+L29</f>
        <v>108226700.23</v>
      </c>
      <c r="M22" s="156"/>
      <c r="N22" s="570"/>
      <c r="O22" s="156"/>
      <c r="P22" s="156"/>
      <c r="Q22" s="156"/>
      <c r="R22" s="156"/>
      <c r="S22" s="156"/>
      <c r="T22" s="156"/>
      <c r="U22" s="156"/>
      <c r="V22" s="156"/>
      <c r="W22"/>
      <c r="X22"/>
      <c r="Y22" s="171"/>
    </row>
    <row r="23" spans="1:25">
      <c r="A23" s="156"/>
      <c r="B23" s="165" t="s">
        <v>101</v>
      </c>
      <c r="C23" s="166"/>
      <c r="D23" s="166">
        <v>1</v>
      </c>
      <c r="E23" s="166"/>
      <c r="F23" s="166"/>
      <c r="G23" s="166"/>
      <c r="H23" s="554"/>
      <c r="I23" s="554"/>
      <c r="J23" s="554"/>
      <c r="K23" s="554"/>
      <c r="L23" s="555"/>
      <c r="M23" s="156"/>
      <c r="N23" s="570"/>
      <c r="O23" s="156"/>
      <c r="P23" s="156"/>
      <c r="Q23" s="156"/>
      <c r="R23" s="156"/>
      <c r="S23" s="156"/>
      <c r="T23" s="156"/>
      <c r="U23" s="156"/>
      <c r="V23" s="156"/>
      <c r="Y23" s="156"/>
    </row>
    <row r="24" spans="1:25">
      <c r="A24" s="156"/>
      <c r="B24" s="165" t="s">
        <v>102</v>
      </c>
      <c r="C24" s="166"/>
      <c r="D24" s="166">
        <v>1</v>
      </c>
      <c r="E24" s="166"/>
      <c r="F24" s="166"/>
      <c r="G24" s="166"/>
      <c r="H24" s="554">
        <v>92069173.870000005</v>
      </c>
      <c r="I24" s="554"/>
      <c r="J24" s="554"/>
      <c r="K24" s="554"/>
      <c r="L24" s="555">
        <f>+H24</f>
        <v>92069173.870000005</v>
      </c>
      <c r="M24" s="156"/>
      <c r="N24" s="570"/>
      <c r="O24" s="156"/>
      <c r="P24" s="156"/>
      <c r="Q24" s="156"/>
      <c r="R24" s="156"/>
      <c r="S24" s="156"/>
      <c r="T24" s="156"/>
      <c r="U24" s="156"/>
      <c r="V24" s="156"/>
      <c r="Y24" s="156"/>
    </row>
    <row r="25" spans="1:25">
      <c r="A25" s="156"/>
      <c r="B25" s="165" t="s">
        <v>103</v>
      </c>
      <c r="C25" s="166"/>
      <c r="D25" s="166">
        <v>1</v>
      </c>
      <c r="E25" s="166"/>
      <c r="F25" s="166"/>
      <c r="G25" s="166"/>
      <c r="H25" s="554"/>
      <c r="I25" s="554"/>
      <c r="J25" s="554"/>
      <c r="K25" s="554"/>
      <c r="L25" s="555">
        <f t="shared" ref="L25:L29" si="0">+H25</f>
        <v>0</v>
      </c>
      <c r="M25" s="156"/>
      <c r="N25" s="570"/>
      <c r="O25" s="156"/>
      <c r="P25" s="156"/>
      <c r="Q25" s="156"/>
      <c r="R25" s="156"/>
      <c r="S25" s="156"/>
      <c r="T25" s="156"/>
      <c r="U25" s="156"/>
      <c r="V25" s="156"/>
      <c r="Y25" s="156"/>
    </row>
    <row r="26" spans="1:25">
      <c r="A26" s="156"/>
      <c r="B26" s="165" t="s">
        <v>104</v>
      </c>
      <c r="C26" s="166"/>
      <c r="D26" s="166">
        <v>1</v>
      </c>
      <c r="E26" s="166"/>
      <c r="F26" s="166"/>
      <c r="G26" s="166"/>
      <c r="H26" s="554">
        <v>16157526.359999999</v>
      </c>
      <c r="I26" s="554"/>
      <c r="J26" s="554"/>
      <c r="K26" s="554"/>
      <c r="L26" s="555">
        <f t="shared" si="0"/>
        <v>16157526.359999999</v>
      </c>
      <c r="M26" s="156"/>
      <c r="N26" s="570"/>
      <c r="O26" s="156"/>
      <c r="P26" s="156"/>
      <c r="Q26" s="156"/>
      <c r="R26" s="156"/>
      <c r="S26" s="156"/>
      <c r="T26" s="156"/>
      <c r="U26" s="156"/>
      <c r="V26" s="156"/>
      <c r="Y26" s="156"/>
    </row>
    <row r="27" spans="1:25">
      <c r="A27" s="156"/>
      <c r="B27" s="165" t="s">
        <v>105</v>
      </c>
      <c r="C27" s="166"/>
      <c r="D27" s="166">
        <v>1</v>
      </c>
      <c r="E27" s="166"/>
      <c r="F27" s="166"/>
      <c r="G27" s="166"/>
      <c r="H27" s="554"/>
      <c r="I27" s="554"/>
      <c r="J27" s="554"/>
      <c r="K27" s="554"/>
      <c r="L27" s="555">
        <f t="shared" si="0"/>
        <v>0</v>
      </c>
      <c r="M27" s="156"/>
      <c r="N27" s="570"/>
      <c r="O27" s="156"/>
      <c r="P27" s="156"/>
      <c r="Q27" s="156"/>
      <c r="R27" s="156"/>
      <c r="S27" s="156"/>
      <c r="T27" s="156"/>
      <c r="U27" s="156"/>
      <c r="V27" s="156"/>
      <c r="Y27" s="156"/>
    </row>
    <row r="28" spans="1:25">
      <c r="A28" s="156"/>
      <c r="B28" s="165" t="s">
        <v>106</v>
      </c>
      <c r="C28" s="166"/>
      <c r="D28" s="166">
        <v>1</v>
      </c>
      <c r="E28" s="166"/>
      <c r="F28" s="166"/>
      <c r="G28" s="166"/>
      <c r="H28" s="554"/>
      <c r="I28" s="554"/>
      <c r="J28" s="554"/>
      <c r="K28" s="554"/>
      <c r="L28" s="555">
        <f t="shared" si="0"/>
        <v>0</v>
      </c>
      <c r="M28" s="156"/>
      <c r="N28" s="570"/>
      <c r="O28" s="156"/>
      <c r="P28" s="156"/>
      <c r="Q28" s="156"/>
      <c r="R28" s="156"/>
      <c r="S28" s="156"/>
      <c r="T28" s="156"/>
      <c r="U28" s="156"/>
      <c r="V28" s="156"/>
      <c r="Y28" s="156"/>
    </row>
    <row r="29" spans="1:25">
      <c r="A29" s="156"/>
      <c r="B29" s="165" t="s">
        <v>107</v>
      </c>
      <c r="C29" s="166"/>
      <c r="D29" s="166">
        <v>1</v>
      </c>
      <c r="E29" s="166"/>
      <c r="F29" s="166"/>
      <c r="G29" s="166"/>
      <c r="H29" s="554"/>
      <c r="I29" s="554"/>
      <c r="J29" s="554"/>
      <c r="K29" s="554"/>
      <c r="L29" s="555">
        <f t="shared" si="0"/>
        <v>0</v>
      </c>
      <c r="M29" s="156"/>
      <c r="N29" s="570"/>
      <c r="O29" s="156"/>
      <c r="P29" s="156"/>
      <c r="Q29" s="156"/>
      <c r="R29" s="156"/>
      <c r="S29" s="156"/>
      <c r="T29" s="156"/>
      <c r="U29" s="156"/>
      <c r="V29" s="156"/>
      <c r="Y29" s="156"/>
    </row>
    <row r="30" spans="1:25" s="175" customFormat="1">
      <c r="A30" s="156"/>
      <c r="B30" s="162" t="s">
        <v>108</v>
      </c>
      <c r="C30" s="163"/>
      <c r="D30" s="163"/>
      <c r="E30" s="163"/>
      <c r="F30" s="163"/>
      <c r="G30" s="163"/>
      <c r="H30" s="552"/>
      <c r="I30" s="552"/>
      <c r="J30" s="552"/>
      <c r="K30" s="552"/>
      <c r="L30" s="553">
        <f>+L31+L32+L33</f>
        <v>1021577.9</v>
      </c>
      <c r="M30" s="156"/>
      <c r="N30" s="570"/>
      <c r="O30" s="156"/>
      <c r="P30" s="156"/>
      <c r="Q30" s="156"/>
      <c r="R30" s="156"/>
      <c r="S30" s="156"/>
      <c r="T30" s="156"/>
      <c r="U30" s="156"/>
      <c r="V30" s="156"/>
      <c r="W30"/>
      <c r="X30"/>
      <c r="Y30" s="174"/>
    </row>
    <row r="31" spans="1:25">
      <c r="A31" s="156"/>
      <c r="B31" s="165" t="s">
        <v>109</v>
      </c>
      <c r="C31" s="166"/>
      <c r="D31" s="166">
        <v>1</v>
      </c>
      <c r="E31" s="166"/>
      <c r="F31" s="166"/>
      <c r="G31" s="166"/>
      <c r="H31" s="554"/>
      <c r="I31" s="554"/>
      <c r="J31" s="554"/>
      <c r="K31" s="554"/>
      <c r="L31" s="555"/>
      <c r="M31" s="156"/>
      <c r="N31" s="570"/>
      <c r="O31" s="156"/>
      <c r="P31" s="156"/>
      <c r="Q31" s="156"/>
      <c r="R31" s="156"/>
      <c r="S31" s="156"/>
      <c r="T31" s="156"/>
      <c r="U31" s="156"/>
      <c r="V31" s="156"/>
      <c r="Y31" s="156"/>
    </row>
    <row r="32" spans="1:25">
      <c r="A32" s="156"/>
      <c r="B32" s="165" t="s">
        <v>110</v>
      </c>
      <c r="C32" s="166"/>
      <c r="D32" s="166">
        <v>1</v>
      </c>
      <c r="E32" s="166"/>
      <c r="F32" s="166"/>
      <c r="G32" s="166"/>
      <c r="H32" s="554">
        <v>1021577.9</v>
      </c>
      <c r="I32" s="554"/>
      <c r="J32" s="554"/>
      <c r="K32" s="554"/>
      <c r="L32" s="555">
        <f>+H32</f>
        <v>1021577.9</v>
      </c>
      <c r="M32" s="156"/>
      <c r="N32" s="570"/>
      <c r="O32" s="156"/>
      <c r="P32" s="156"/>
      <c r="Q32" s="156"/>
      <c r="R32" s="156"/>
      <c r="S32" s="156"/>
      <c r="T32" s="156"/>
      <c r="U32" s="156"/>
      <c r="V32" s="156"/>
      <c r="Y32" s="156"/>
    </row>
    <row r="33" spans="1:22">
      <c r="A33" s="156"/>
      <c r="B33" s="165" t="s">
        <v>111</v>
      </c>
      <c r="C33" s="166"/>
      <c r="D33" s="166">
        <v>1</v>
      </c>
      <c r="E33" s="166"/>
      <c r="F33" s="166"/>
      <c r="G33" s="166"/>
      <c r="H33" s="554"/>
      <c r="I33" s="554"/>
      <c r="J33" s="554"/>
      <c r="K33" s="554"/>
      <c r="L33" s="555"/>
      <c r="M33" s="156"/>
      <c r="N33" s="570"/>
      <c r="O33" s="156"/>
      <c r="P33" s="156"/>
      <c r="Q33" s="156"/>
      <c r="R33" s="156"/>
      <c r="S33" s="156"/>
      <c r="T33" s="156"/>
      <c r="U33" s="156"/>
      <c r="V33" s="156"/>
    </row>
    <row r="34" spans="1:22">
      <c r="A34" s="156"/>
      <c r="B34" s="162" t="s">
        <v>112</v>
      </c>
      <c r="C34" s="163"/>
      <c r="D34" s="163"/>
      <c r="E34" s="163"/>
      <c r="F34" s="163"/>
      <c r="G34" s="163"/>
      <c r="H34" s="552"/>
      <c r="I34" s="552"/>
      <c r="J34" s="552"/>
      <c r="K34" s="552"/>
      <c r="L34" s="553">
        <f>+L35+L36</f>
        <v>0</v>
      </c>
      <c r="M34" s="156"/>
      <c r="N34" s="570"/>
      <c r="O34" s="156"/>
      <c r="P34" s="156"/>
      <c r="Q34" s="156"/>
      <c r="R34" s="156"/>
      <c r="S34" s="156"/>
      <c r="T34" s="156"/>
      <c r="U34" s="156"/>
      <c r="V34" s="156"/>
    </row>
    <row r="35" spans="1:22">
      <c r="A35" s="156"/>
      <c r="B35" s="165" t="s">
        <v>113</v>
      </c>
      <c r="C35" s="166"/>
      <c r="D35" s="166">
        <v>1</v>
      </c>
      <c r="E35" s="166"/>
      <c r="F35" s="166"/>
      <c r="G35" s="166"/>
      <c r="H35" s="554"/>
      <c r="I35" s="554"/>
      <c r="J35" s="554"/>
      <c r="K35" s="554"/>
      <c r="L35" s="555"/>
      <c r="M35" s="156"/>
      <c r="N35" s="570"/>
      <c r="O35" s="156"/>
      <c r="P35" s="156"/>
      <c r="Q35" s="156"/>
      <c r="R35" s="156"/>
      <c r="S35" s="156"/>
      <c r="T35" s="156"/>
      <c r="U35" s="156"/>
      <c r="V35" s="156"/>
    </row>
    <row r="36" spans="1:22">
      <c r="A36" s="156"/>
      <c r="B36" s="165" t="s">
        <v>114</v>
      </c>
      <c r="C36" s="166"/>
      <c r="D36" s="166">
        <v>1</v>
      </c>
      <c r="E36" s="166"/>
      <c r="F36" s="166"/>
      <c r="G36" s="166"/>
      <c r="H36" s="554"/>
      <c r="I36" s="554"/>
      <c r="J36" s="554"/>
      <c r="K36" s="554"/>
      <c r="L36" s="555"/>
      <c r="M36" s="156"/>
      <c r="N36" s="570"/>
      <c r="O36" s="156"/>
      <c r="P36" s="156"/>
      <c r="Q36" s="156"/>
      <c r="R36" s="156"/>
      <c r="S36" s="156"/>
      <c r="T36" s="156"/>
      <c r="U36" s="156"/>
      <c r="V36" s="156"/>
    </row>
    <row r="37" spans="1:22">
      <c r="A37" s="156"/>
      <c r="B37" s="162" t="s">
        <v>115</v>
      </c>
      <c r="C37" s="163"/>
      <c r="D37" s="163"/>
      <c r="E37" s="163"/>
      <c r="F37" s="163"/>
      <c r="G37" s="163"/>
      <c r="H37" s="552"/>
      <c r="I37" s="552"/>
      <c r="J37" s="552"/>
      <c r="K37" s="552"/>
      <c r="L37" s="553">
        <f>+L38</f>
        <v>10026319.189999999</v>
      </c>
      <c r="M37" s="156"/>
      <c r="N37" s="570"/>
      <c r="O37" s="156"/>
      <c r="P37" s="156"/>
      <c r="Q37" s="156"/>
      <c r="R37" s="156"/>
      <c r="S37" s="156"/>
      <c r="T37" s="156"/>
      <c r="U37" s="156"/>
      <c r="V37" s="156"/>
    </row>
    <row r="38" spans="1:22">
      <c r="A38" s="156"/>
      <c r="B38" s="165" t="s">
        <v>413</v>
      </c>
      <c r="C38" s="166"/>
      <c r="D38" s="166">
        <v>1</v>
      </c>
      <c r="E38" s="166"/>
      <c r="F38" s="166"/>
      <c r="G38" s="166"/>
      <c r="H38" s="554">
        <v>10026319.189999999</v>
      </c>
      <c r="I38" s="554"/>
      <c r="J38" s="554"/>
      <c r="K38" s="554"/>
      <c r="L38" s="555">
        <f>+H38</f>
        <v>10026319.189999999</v>
      </c>
      <c r="M38" s="156"/>
      <c r="N38" s="570"/>
      <c r="O38" s="156"/>
      <c r="P38" s="156"/>
      <c r="Q38" s="156"/>
      <c r="R38" s="156"/>
      <c r="S38" s="156"/>
      <c r="T38" s="156"/>
      <c r="U38" s="156"/>
      <c r="V38" s="156"/>
    </row>
    <row r="39" spans="1:22">
      <c r="A39" s="156"/>
      <c r="B39" s="162" t="s">
        <v>116</v>
      </c>
      <c r="C39" s="163"/>
      <c r="D39" s="163"/>
      <c r="E39" s="163"/>
      <c r="F39" s="163"/>
      <c r="G39" s="163"/>
      <c r="H39" s="552"/>
      <c r="I39" s="552"/>
      <c r="J39" s="552"/>
      <c r="K39" s="552"/>
      <c r="L39" s="553">
        <f>+L40</f>
        <v>1412128.6</v>
      </c>
      <c r="M39" s="156"/>
      <c r="N39" s="570"/>
      <c r="O39" s="156"/>
      <c r="P39" s="156"/>
      <c r="Q39" s="156"/>
      <c r="R39" s="156"/>
      <c r="S39" s="156"/>
      <c r="T39" s="156"/>
      <c r="U39" s="156"/>
      <c r="V39" s="156"/>
    </row>
    <row r="40" spans="1:22">
      <c r="A40" s="156"/>
      <c r="B40" s="165" t="s">
        <v>414</v>
      </c>
      <c r="C40" s="166"/>
      <c r="D40" s="166">
        <v>1</v>
      </c>
      <c r="E40" s="166"/>
      <c r="F40" s="166"/>
      <c r="G40" s="166"/>
      <c r="H40" s="554">
        <v>1412128.6</v>
      </c>
      <c r="I40" s="554"/>
      <c r="J40" s="554"/>
      <c r="K40" s="554"/>
      <c r="L40" s="555">
        <f>+H40</f>
        <v>1412128.6</v>
      </c>
      <c r="M40" s="156"/>
      <c r="N40" s="570"/>
      <c r="O40" s="156"/>
      <c r="P40" s="156"/>
      <c r="Q40" s="156"/>
      <c r="R40" s="156"/>
      <c r="S40" s="156"/>
      <c r="T40" s="156"/>
      <c r="U40" s="156"/>
      <c r="V40" s="156"/>
    </row>
    <row r="41" spans="1:22" ht="15" thickBot="1">
      <c r="A41" s="156"/>
      <c r="B41" s="176" t="s">
        <v>63</v>
      </c>
      <c r="C41" s="177"/>
      <c r="D41" s="177"/>
      <c r="E41" s="177"/>
      <c r="F41" s="177"/>
      <c r="G41" s="177"/>
      <c r="H41" s="558"/>
      <c r="I41" s="558"/>
      <c r="J41" s="558"/>
      <c r="K41" s="558"/>
      <c r="L41" s="559">
        <f>+L6+L21</f>
        <v>162863971.19</v>
      </c>
      <c r="M41" s="156"/>
      <c r="N41" s="570"/>
      <c r="O41" s="156"/>
      <c r="P41" s="156"/>
      <c r="Q41" s="156"/>
      <c r="R41" s="156"/>
      <c r="S41" s="156"/>
      <c r="T41" s="156"/>
      <c r="U41" s="156"/>
      <c r="V41" s="156"/>
    </row>
    <row r="42" spans="1:2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570"/>
      <c r="O42" s="156"/>
      <c r="P42" s="156"/>
      <c r="Q42" s="156"/>
      <c r="R42" s="156"/>
      <c r="S42" s="156"/>
      <c r="T42" s="156"/>
      <c r="U42" s="156"/>
      <c r="V42" s="156"/>
    </row>
    <row r="43" spans="1:22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570"/>
      <c r="O43" s="156"/>
      <c r="P43" s="156"/>
      <c r="Q43" s="156"/>
      <c r="R43" s="156"/>
      <c r="S43" s="156"/>
      <c r="T43" s="156"/>
      <c r="U43" s="156"/>
      <c r="V43" s="156"/>
    </row>
    <row r="44" spans="1:22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570"/>
      <c r="O44" s="156"/>
      <c r="P44" s="156"/>
      <c r="Q44" s="156"/>
      <c r="R44" s="156"/>
      <c r="S44" s="156"/>
      <c r="T44" s="156"/>
      <c r="U44" s="156"/>
      <c r="V44" s="156"/>
    </row>
    <row r="45" spans="1:22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570"/>
      <c r="O45" s="156"/>
      <c r="P45" s="156"/>
      <c r="Q45" s="156"/>
      <c r="R45" s="156"/>
      <c r="S45" s="156"/>
      <c r="T45" s="156"/>
      <c r="U45" s="156"/>
      <c r="V45" s="156"/>
    </row>
    <row r="46" spans="1:2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570"/>
      <c r="O46" s="156"/>
    </row>
    <row r="47" spans="1:22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570"/>
      <c r="O47" s="156"/>
    </row>
    <row r="48" spans="1:22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570"/>
      <c r="O48" s="156"/>
    </row>
    <row r="49" spans="1:15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570"/>
      <c r="O49" s="156"/>
    </row>
    <row r="50" spans="1:1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570"/>
      <c r="O50" s="156"/>
    </row>
  </sheetData>
  <mergeCells count="11">
    <mergeCell ref="K1:L1"/>
    <mergeCell ref="K4:K5"/>
    <mergeCell ref="L4:L5"/>
    <mergeCell ref="I3:J3"/>
    <mergeCell ref="B4:B5"/>
    <mergeCell ref="C4:C5"/>
    <mergeCell ref="D4:D5"/>
    <mergeCell ref="E4:E5"/>
    <mergeCell ref="F4:G4"/>
    <mergeCell ref="H4:H5"/>
    <mergeCell ref="I4:J4"/>
  </mergeCells>
  <pageMargins left="0.31496062992125984" right="0.31496062992125984" top="0.74803149606299213" bottom="0" header="0.31496062992125984" footer="0.31496062992125984"/>
  <pageSetup paperSize="9" scale="65" orientation="landscape" r:id="rId1"/>
  <headerFooter>
    <oddHeader>&amp;C&amp;36&amp;K00-030
BORRADOR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zoomScale="86" zoomScaleNormal="86" workbookViewId="0">
      <selection activeCell="B10" sqref="B10"/>
    </sheetView>
  </sheetViews>
  <sheetFormatPr baseColWidth="10" defaultColWidth="11.44140625" defaultRowHeight="14.4"/>
  <cols>
    <col min="1" max="1" width="39.44140625" style="179" customWidth="1"/>
    <col min="2" max="2" width="11.44140625" style="179"/>
    <col min="3" max="3" width="12.6640625" style="179" customWidth="1"/>
    <col min="4" max="4" width="14.88671875" style="179" customWidth="1"/>
    <col min="5" max="5" width="15.44140625" style="179" customWidth="1"/>
    <col min="6" max="6" width="11.44140625" style="179"/>
    <col min="7" max="7" width="14.109375" style="179" customWidth="1"/>
    <col min="8" max="8" width="20.6640625" style="179" customWidth="1"/>
    <col min="9" max="9" width="1.88671875" style="179" customWidth="1"/>
    <col min="10" max="16384" width="11.44140625" style="179"/>
  </cols>
  <sheetData>
    <row r="1" spans="1:8" ht="22.5" customHeight="1">
      <c r="A1" s="610" t="s">
        <v>175</v>
      </c>
      <c r="B1" s="610"/>
      <c r="C1" s="610"/>
      <c r="H1" s="304"/>
    </row>
    <row r="2" spans="1:8" ht="17.25" customHeight="1">
      <c r="A2" s="306" t="s">
        <v>117</v>
      </c>
      <c r="B2" s="178"/>
      <c r="C2" s="178"/>
      <c r="D2" s="305" t="s">
        <v>66</v>
      </c>
      <c r="E2" s="549" t="s">
        <v>408</v>
      </c>
      <c r="F2" s="181"/>
    </row>
    <row r="3" spans="1:8" s="180" customFormat="1" ht="15" customHeight="1">
      <c r="A3" s="236" t="s">
        <v>405</v>
      </c>
    </row>
    <row r="4" spans="1:8" s="180" customFormat="1" ht="19.5" customHeight="1">
      <c r="A4" s="307" t="s">
        <v>119</v>
      </c>
    </row>
    <row r="5" spans="1:8" ht="19.5" customHeight="1" thickBot="1">
      <c r="H5" s="308" t="s">
        <v>118</v>
      </c>
    </row>
    <row r="6" spans="1:8" ht="28.5" hidden="1" customHeight="1"/>
    <row r="7" spans="1:8" s="180" customFormat="1" ht="24.75" customHeight="1">
      <c r="A7" s="608" t="s">
        <v>120</v>
      </c>
      <c r="B7" s="611" t="s">
        <v>121</v>
      </c>
      <c r="C7" s="613" t="s">
        <v>122</v>
      </c>
      <c r="D7" s="614"/>
      <c r="E7" s="614"/>
      <c r="F7" s="615"/>
      <c r="G7" s="611" t="s">
        <v>123</v>
      </c>
      <c r="H7" s="608" t="s">
        <v>178</v>
      </c>
    </row>
    <row r="8" spans="1:8" s="180" customFormat="1" ht="33" customHeight="1" thickBot="1">
      <c r="A8" s="609" t="s">
        <v>124</v>
      </c>
      <c r="B8" s="612"/>
      <c r="C8" s="337" t="s">
        <v>125</v>
      </c>
      <c r="D8" s="338" t="s">
        <v>126</v>
      </c>
      <c r="E8" s="339" t="s">
        <v>179</v>
      </c>
      <c r="F8" s="340" t="s">
        <v>63</v>
      </c>
      <c r="G8" s="612"/>
      <c r="H8" s="609"/>
    </row>
    <row r="9" spans="1:8" s="180" customFormat="1" ht="29.25" customHeight="1">
      <c r="A9" s="341" t="s">
        <v>176</v>
      </c>
      <c r="B9" s="347">
        <f>SUM(B10:B14)</f>
        <v>0</v>
      </c>
      <c r="C9" s="348">
        <f>SUM(C10:C14)</f>
        <v>0</v>
      </c>
      <c r="D9" s="349">
        <f>SUM(D10:D14)</f>
        <v>0</v>
      </c>
      <c r="E9" s="349">
        <f>SUM(E10:E14)</f>
        <v>0</v>
      </c>
      <c r="F9" s="350">
        <f t="shared" ref="F9:F45" si="0">SUM(C9:E9)</f>
        <v>0</v>
      </c>
      <c r="G9" s="347">
        <f>SUM(G10:G14)</f>
        <v>0</v>
      </c>
      <c r="H9" s="351">
        <f>SUM(H10:H14)</f>
        <v>0</v>
      </c>
    </row>
    <row r="10" spans="1:8" s="180" customFormat="1" ht="33" customHeight="1">
      <c r="A10" s="182"/>
      <c r="B10" s="309"/>
      <c r="C10" s="310"/>
      <c r="D10" s="311"/>
      <c r="E10" s="312"/>
      <c r="F10" s="313">
        <f t="shared" si="0"/>
        <v>0</v>
      </c>
      <c r="G10" s="309"/>
      <c r="H10" s="182"/>
    </row>
    <row r="11" spans="1:8" s="180" customFormat="1" ht="33" customHeight="1">
      <c r="A11" s="182"/>
      <c r="B11" s="309"/>
      <c r="C11" s="310"/>
      <c r="D11" s="311"/>
      <c r="E11" s="312"/>
      <c r="F11" s="313">
        <f t="shared" si="0"/>
        <v>0</v>
      </c>
      <c r="G11" s="309"/>
      <c r="H11" s="182"/>
    </row>
    <row r="12" spans="1:8" s="180" customFormat="1" ht="33" customHeight="1">
      <c r="A12" s="182"/>
      <c r="B12" s="309"/>
      <c r="C12" s="310"/>
      <c r="D12" s="311"/>
      <c r="E12" s="312"/>
      <c r="F12" s="313">
        <f t="shared" si="0"/>
        <v>0</v>
      </c>
      <c r="G12" s="309"/>
      <c r="H12" s="182"/>
    </row>
    <row r="13" spans="1:8" s="180" customFormat="1" ht="33" customHeight="1">
      <c r="A13" s="182"/>
      <c r="B13" s="309"/>
      <c r="C13" s="310"/>
      <c r="E13" s="314"/>
      <c r="F13" s="313">
        <f t="shared" si="0"/>
        <v>0</v>
      </c>
      <c r="G13" s="309"/>
      <c r="H13" s="182"/>
    </row>
    <row r="14" spans="1:8" s="180" customFormat="1" ht="33" customHeight="1" thickBot="1">
      <c r="A14" s="315"/>
      <c r="B14" s="316"/>
      <c r="C14" s="317"/>
      <c r="D14" s="318"/>
      <c r="E14" s="319"/>
      <c r="F14" s="320">
        <f t="shared" si="0"/>
        <v>0</v>
      </c>
      <c r="G14" s="316"/>
      <c r="H14" s="321"/>
    </row>
    <row r="15" spans="1:8" ht="26.25" customHeight="1" thickBot="1">
      <c r="A15" s="341" t="s">
        <v>127</v>
      </c>
      <c r="B15" s="342">
        <f>SUM(B16:B20)</f>
        <v>0</v>
      </c>
      <c r="C15" s="343">
        <f>SUM(C16:C20)</f>
        <v>0</v>
      </c>
      <c r="D15" s="344">
        <f>SUM(D16:D20)</f>
        <v>0</v>
      </c>
      <c r="E15" s="344">
        <f>SUM(E16:E20)</f>
        <v>0</v>
      </c>
      <c r="F15" s="344">
        <f t="shared" si="0"/>
        <v>0</v>
      </c>
      <c r="G15" s="345">
        <f>SUM(G16:G20)</f>
        <v>0</v>
      </c>
      <c r="H15" s="346">
        <f>SUM(H16:H20)</f>
        <v>0</v>
      </c>
    </row>
    <row r="16" spans="1:8" s="184" customFormat="1" ht="26.25" customHeight="1">
      <c r="A16" s="185"/>
      <c r="B16" s="322"/>
      <c r="C16" s="323"/>
      <c r="D16" s="324"/>
      <c r="E16" s="324"/>
      <c r="F16" s="324">
        <f t="shared" si="0"/>
        <v>0</v>
      </c>
      <c r="G16" s="322"/>
      <c r="H16" s="183"/>
    </row>
    <row r="17" spans="1:8" s="184" customFormat="1" ht="26.25" customHeight="1">
      <c r="A17" s="185"/>
      <c r="B17" s="325"/>
      <c r="C17" s="326"/>
      <c r="D17" s="327"/>
      <c r="E17" s="327"/>
      <c r="F17" s="327">
        <f t="shared" si="0"/>
        <v>0</v>
      </c>
      <c r="G17" s="325"/>
      <c r="H17" s="185"/>
    </row>
    <row r="18" spans="1:8" s="184" customFormat="1" ht="26.25" customHeight="1">
      <c r="A18" s="185"/>
      <c r="B18" s="325"/>
      <c r="C18" s="326"/>
      <c r="D18" s="327"/>
      <c r="E18" s="327"/>
      <c r="F18" s="327">
        <f t="shared" si="0"/>
        <v>0</v>
      </c>
      <c r="G18" s="325"/>
      <c r="H18" s="185"/>
    </row>
    <row r="19" spans="1:8" s="184" customFormat="1" ht="26.25" customHeight="1">
      <c r="A19" s="185"/>
      <c r="B19" s="325"/>
      <c r="C19" s="326"/>
      <c r="D19" s="327"/>
      <c r="E19" s="327"/>
      <c r="F19" s="327">
        <f t="shared" si="0"/>
        <v>0</v>
      </c>
      <c r="G19" s="325"/>
      <c r="H19" s="185"/>
    </row>
    <row r="20" spans="1:8" s="184" customFormat="1" ht="26.25" customHeight="1" thickBot="1">
      <c r="A20" s="328"/>
      <c r="B20" s="329"/>
      <c r="C20" s="330"/>
      <c r="D20" s="331"/>
      <c r="E20" s="331"/>
      <c r="F20" s="331">
        <f t="shared" si="0"/>
        <v>0</v>
      </c>
      <c r="G20" s="329"/>
      <c r="H20" s="186"/>
    </row>
    <row r="21" spans="1:8" ht="26.25" customHeight="1" thickBot="1">
      <c r="A21" s="352" t="s">
        <v>177</v>
      </c>
      <c r="B21" s="342">
        <f>SUM(B22:B26)</f>
        <v>0</v>
      </c>
      <c r="C21" s="343">
        <f>SUM(C22:C26)</f>
        <v>0</v>
      </c>
      <c r="D21" s="344">
        <f>SUM(D22:D26)</f>
        <v>0</v>
      </c>
      <c r="E21" s="344">
        <f>SUM(E22:E26)</f>
        <v>0</v>
      </c>
      <c r="F21" s="344">
        <f t="shared" si="0"/>
        <v>0</v>
      </c>
      <c r="G21" s="345">
        <f>SUM(G22:G26)</f>
        <v>0</v>
      </c>
      <c r="H21" s="346">
        <f>SUM(H22:H26)</f>
        <v>0</v>
      </c>
    </row>
    <row r="22" spans="1:8" s="184" customFormat="1" ht="26.25" customHeight="1">
      <c r="A22" s="183"/>
      <c r="B22" s="322"/>
      <c r="C22" s="323"/>
      <c r="D22" s="324"/>
      <c r="E22" s="324"/>
      <c r="F22" s="332">
        <f t="shared" si="0"/>
        <v>0</v>
      </c>
      <c r="G22" s="322"/>
      <c r="H22" s="183"/>
    </row>
    <row r="23" spans="1:8" s="184" customFormat="1" ht="26.25" customHeight="1">
      <c r="A23" s="185"/>
      <c r="B23" s="325"/>
      <c r="C23" s="326"/>
      <c r="D23" s="327"/>
      <c r="E23" s="327"/>
      <c r="F23" s="313">
        <f t="shared" si="0"/>
        <v>0</v>
      </c>
      <c r="G23" s="325"/>
      <c r="H23" s="185"/>
    </row>
    <row r="24" spans="1:8" s="184" customFormat="1" ht="26.25" customHeight="1">
      <c r="A24" s="185"/>
      <c r="B24" s="325"/>
      <c r="C24" s="326"/>
      <c r="D24" s="327"/>
      <c r="E24" s="327"/>
      <c r="F24" s="313">
        <f t="shared" si="0"/>
        <v>0</v>
      </c>
      <c r="G24" s="325"/>
      <c r="H24" s="185"/>
    </row>
    <row r="25" spans="1:8" s="184" customFormat="1" ht="26.25" customHeight="1" thickBot="1">
      <c r="A25" s="186"/>
      <c r="B25" s="329"/>
      <c r="C25" s="330"/>
      <c r="D25" s="331"/>
      <c r="E25" s="331"/>
      <c r="F25" s="320">
        <f t="shared" si="0"/>
        <v>0</v>
      </c>
      <c r="G25" s="329"/>
      <c r="H25" s="186"/>
    </row>
    <row r="26" spans="1:8" s="184" customFormat="1" ht="26.25" customHeight="1" thickBot="1">
      <c r="A26" s="353" t="s">
        <v>128</v>
      </c>
      <c r="B26" s="345">
        <f>SUM(B27:B31)</f>
        <v>0</v>
      </c>
      <c r="C26" s="343">
        <f>SUM(C27:C31)</f>
        <v>0</v>
      </c>
      <c r="D26" s="344">
        <f>SUM(D27:D31)</f>
        <v>0</v>
      </c>
      <c r="E26" s="344">
        <f>SUM(E27:E31)</f>
        <v>0</v>
      </c>
      <c r="F26" s="344">
        <f t="shared" si="0"/>
        <v>0</v>
      </c>
      <c r="G26" s="345">
        <f>SUM(G27:G31)</f>
        <v>0</v>
      </c>
      <c r="H26" s="346">
        <f>SUM(H27:H31)</f>
        <v>0</v>
      </c>
    </row>
    <row r="27" spans="1:8" s="184" customFormat="1" ht="26.25" customHeight="1">
      <c r="A27" s="183"/>
      <c r="B27" s="322"/>
      <c r="C27" s="323"/>
      <c r="D27" s="324"/>
      <c r="E27" s="324"/>
      <c r="F27" s="332">
        <f t="shared" si="0"/>
        <v>0</v>
      </c>
      <c r="G27" s="322"/>
      <c r="H27" s="183"/>
    </row>
    <row r="28" spans="1:8" s="184" customFormat="1" ht="26.25" customHeight="1">
      <c r="A28" s="185"/>
      <c r="B28" s="325"/>
      <c r="C28" s="326"/>
      <c r="D28" s="327"/>
      <c r="E28" s="327"/>
      <c r="F28" s="313">
        <f t="shared" si="0"/>
        <v>0</v>
      </c>
      <c r="G28" s="325"/>
      <c r="H28" s="185"/>
    </row>
    <row r="29" spans="1:8" s="184" customFormat="1" ht="26.25" customHeight="1">
      <c r="A29" s="185"/>
      <c r="B29" s="325"/>
      <c r="C29" s="326"/>
      <c r="D29" s="327"/>
      <c r="E29" s="327"/>
      <c r="F29" s="313">
        <f t="shared" si="0"/>
        <v>0</v>
      </c>
      <c r="G29" s="325"/>
      <c r="H29" s="185"/>
    </row>
    <row r="30" spans="1:8" s="184" customFormat="1" ht="26.25" customHeight="1">
      <c r="A30" s="185"/>
      <c r="B30" s="325"/>
      <c r="C30" s="326"/>
      <c r="D30" s="327"/>
      <c r="E30" s="327"/>
      <c r="F30" s="313">
        <f t="shared" si="0"/>
        <v>0</v>
      </c>
      <c r="G30" s="325"/>
      <c r="H30" s="185"/>
    </row>
    <row r="31" spans="1:8" s="184" customFormat="1" ht="26.25" customHeight="1">
      <c r="A31" s="185"/>
      <c r="B31" s="325"/>
      <c r="C31" s="326"/>
      <c r="D31" s="327"/>
      <c r="E31" s="327"/>
      <c r="F31" s="313">
        <f t="shared" si="0"/>
        <v>0</v>
      </c>
      <c r="G31" s="325"/>
      <c r="H31" s="185"/>
    </row>
    <row r="32" spans="1:8" s="184" customFormat="1" ht="26.25" customHeight="1" thickBot="1">
      <c r="A32" s="186"/>
      <c r="B32" s="329"/>
      <c r="C32" s="330"/>
      <c r="D32" s="331"/>
      <c r="E32" s="331"/>
      <c r="F32" s="320">
        <f t="shared" si="0"/>
        <v>0</v>
      </c>
      <c r="G32" s="329"/>
      <c r="H32" s="186"/>
    </row>
    <row r="33" spans="1:8" ht="26.25" customHeight="1" thickBot="1">
      <c r="A33" s="353" t="s">
        <v>129</v>
      </c>
      <c r="B33" s="345">
        <f>SUM(B34:B38)</f>
        <v>0</v>
      </c>
      <c r="C33" s="343">
        <f>SUM(C34:C38)</f>
        <v>0</v>
      </c>
      <c r="D33" s="344">
        <f>SUM(D34:D38)</f>
        <v>0</v>
      </c>
      <c r="E33" s="344">
        <f>SUM(E34:E38)</f>
        <v>0</v>
      </c>
      <c r="F33" s="344">
        <f t="shared" si="0"/>
        <v>0</v>
      </c>
      <c r="G33" s="345">
        <f>SUM(G34:G38)</f>
        <v>0</v>
      </c>
      <c r="H33" s="346">
        <f>SUM(H34:H38)</f>
        <v>0</v>
      </c>
    </row>
    <row r="34" spans="1:8" s="184" customFormat="1" ht="26.25" customHeight="1">
      <c r="A34" s="183"/>
      <c r="B34" s="322"/>
      <c r="C34" s="323"/>
      <c r="D34" s="324"/>
      <c r="E34" s="324"/>
      <c r="F34" s="324">
        <f t="shared" si="0"/>
        <v>0</v>
      </c>
      <c r="G34" s="322"/>
      <c r="H34" s="183"/>
    </row>
    <row r="35" spans="1:8" s="184" customFormat="1" ht="26.25" customHeight="1">
      <c r="A35" s="185"/>
      <c r="B35" s="325"/>
      <c r="C35" s="326"/>
      <c r="D35" s="327"/>
      <c r="E35" s="327"/>
      <c r="F35" s="327">
        <f t="shared" si="0"/>
        <v>0</v>
      </c>
      <c r="G35" s="325"/>
      <c r="H35" s="185"/>
    </row>
    <row r="36" spans="1:8" s="184" customFormat="1" ht="26.25" customHeight="1">
      <c r="A36" s="185"/>
      <c r="B36" s="325"/>
      <c r="C36" s="326"/>
      <c r="D36" s="327"/>
      <c r="E36" s="327"/>
      <c r="F36" s="327">
        <f t="shared" si="0"/>
        <v>0</v>
      </c>
      <c r="G36" s="325"/>
      <c r="H36" s="185"/>
    </row>
    <row r="37" spans="1:8" s="184" customFormat="1" ht="26.25" customHeight="1">
      <c r="A37" s="185"/>
      <c r="B37" s="325"/>
      <c r="C37" s="326"/>
      <c r="D37" s="327"/>
      <c r="E37" s="327"/>
      <c r="F37" s="327">
        <f t="shared" si="0"/>
        <v>0</v>
      </c>
      <c r="G37" s="325"/>
      <c r="H37" s="185"/>
    </row>
    <row r="38" spans="1:8" s="184" customFormat="1" ht="26.25" customHeight="1" thickBot="1">
      <c r="A38" s="186"/>
      <c r="B38" s="329"/>
      <c r="C38" s="330"/>
      <c r="D38" s="331"/>
      <c r="E38" s="331"/>
      <c r="F38" s="331">
        <f t="shared" si="0"/>
        <v>0</v>
      </c>
      <c r="G38" s="329"/>
      <c r="H38" s="186"/>
    </row>
    <row r="39" spans="1:8" s="184" customFormat="1" ht="26.25" customHeight="1" thickBot="1">
      <c r="A39" s="353" t="s">
        <v>130</v>
      </c>
      <c r="B39" s="345">
        <f>SUM(B40:B45)</f>
        <v>0</v>
      </c>
      <c r="C39" s="343">
        <f>SUM(C40:C45)</f>
        <v>0</v>
      </c>
      <c r="D39" s="344">
        <f>SUM(D40:D45)</f>
        <v>0</v>
      </c>
      <c r="E39" s="344">
        <f>SUM(E40:E45)</f>
        <v>0</v>
      </c>
      <c r="F39" s="344">
        <f t="shared" si="0"/>
        <v>0</v>
      </c>
      <c r="G39" s="345">
        <f>SUM(G40:G45)</f>
        <v>0</v>
      </c>
      <c r="H39" s="346">
        <f>SUM(H40:H45)</f>
        <v>0</v>
      </c>
    </row>
    <row r="40" spans="1:8" ht="26.25" customHeight="1">
      <c r="A40" s="183"/>
      <c r="B40" s="322"/>
      <c r="C40" s="323"/>
      <c r="D40" s="324"/>
      <c r="E40" s="324"/>
      <c r="F40" s="324">
        <f t="shared" si="0"/>
        <v>0</v>
      </c>
      <c r="G40" s="322"/>
      <c r="H40" s="183"/>
    </row>
    <row r="41" spans="1:8" s="187" customFormat="1" ht="26.25" customHeight="1">
      <c r="A41" s="185"/>
      <c r="B41" s="325"/>
      <c r="C41" s="326"/>
      <c r="D41" s="327"/>
      <c r="E41" s="327"/>
      <c r="F41" s="327">
        <f t="shared" si="0"/>
        <v>0</v>
      </c>
      <c r="G41" s="325"/>
      <c r="H41" s="185"/>
    </row>
    <row r="42" spans="1:8" ht="26.25" customHeight="1">
      <c r="A42" s="185"/>
      <c r="B42" s="325"/>
      <c r="C42" s="326"/>
      <c r="D42" s="327"/>
      <c r="E42" s="327"/>
      <c r="F42" s="327">
        <f t="shared" si="0"/>
        <v>0</v>
      </c>
      <c r="G42" s="325"/>
      <c r="H42" s="185"/>
    </row>
    <row r="43" spans="1:8" ht="26.25" customHeight="1">
      <c r="A43" s="185"/>
      <c r="B43" s="325"/>
      <c r="C43" s="326"/>
      <c r="D43" s="327"/>
      <c r="E43" s="327"/>
      <c r="F43" s="327">
        <f t="shared" si="0"/>
        <v>0</v>
      </c>
      <c r="G43" s="325"/>
      <c r="H43" s="185"/>
    </row>
    <row r="44" spans="1:8" ht="26.25" customHeight="1">
      <c r="A44" s="185"/>
      <c r="B44" s="325"/>
      <c r="C44" s="326"/>
      <c r="D44" s="327"/>
      <c r="E44" s="327"/>
      <c r="F44" s="327">
        <f t="shared" si="0"/>
        <v>0</v>
      </c>
      <c r="G44" s="325"/>
      <c r="H44" s="185"/>
    </row>
    <row r="45" spans="1:8" ht="26.25" customHeight="1" thickBot="1">
      <c r="A45" s="186"/>
      <c r="B45" s="329"/>
      <c r="C45" s="330"/>
      <c r="D45" s="331"/>
      <c r="E45" s="331"/>
      <c r="F45" s="333">
        <f t="shared" si="0"/>
        <v>0</v>
      </c>
      <c r="G45" s="329"/>
      <c r="H45" s="186"/>
    </row>
    <row r="46" spans="1:8" ht="26.25" customHeight="1" thickBot="1">
      <c r="A46" s="355" t="s">
        <v>131</v>
      </c>
      <c r="B46" s="356">
        <f t="shared" ref="B46:G46" si="1">SUM(B15,B33,B39)</f>
        <v>0</v>
      </c>
      <c r="C46" s="357">
        <f t="shared" si="1"/>
        <v>0</v>
      </c>
      <c r="D46" s="358">
        <f t="shared" si="1"/>
        <v>0</v>
      </c>
      <c r="E46" s="358">
        <f t="shared" si="1"/>
        <v>0</v>
      </c>
      <c r="F46" s="359">
        <f t="shared" si="1"/>
        <v>0</v>
      </c>
      <c r="G46" s="356">
        <f t="shared" si="1"/>
        <v>0</v>
      </c>
      <c r="H46" s="360"/>
    </row>
    <row r="47" spans="1:8">
      <c r="A47" s="334"/>
      <c r="B47" s="187"/>
      <c r="C47" s="187"/>
      <c r="D47" s="187"/>
      <c r="E47" s="187"/>
      <c r="F47" s="187"/>
      <c r="G47" s="187"/>
      <c r="H47" s="187"/>
    </row>
    <row r="48" spans="1:8">
      <c r="A48" s="179" t="s">
        <v>132</v>
      </c>
    </row>
    <row r="49" spans="1:8">
      <c r="A49" s="335" t="s">
        <v>133</v>
      </c>
    </row>
    <row r="50" spans="1:8">
      <c r="A50" s="335" t="s">
        <v>134</v>
      </c>
    </row>
    <row r="51" spans="1:8">
      <c r="A51" s="184" t="s">
        <v>135</v>
      </c>
    </row>
    <row r="52" spans="1:8">
      <c r="B52" s="184"/>
      <c r="C52" s="184"/>
      <c r="D52" s="184"/>
      <c r="E52" s="184"/>
      <c r="F52" s="184"/>
      <c r="G52" s="184"/>
      <c r="H52" s="184"/>
    </row>
    <row r="53" spans="1:8">
      <c r="A53" s="184"/>
      <c r="B53" s="184"/>
      <c r="C53" s="184"/>
      <c r="D53" s="184"/>
      <c r="E53" s="184"/>
      <c r="F53" s="184"/>
      <c r="G53" s="184"/>
      <c r="H53" s="184"/>
    </row>
    <row r="54" spans="1:8">
      <c r="A54" s="184"/>
      <c r="B54" s="184"/>
      <c r="C54" s="184"/>
      <c r="D54" s="184"/>
      <c r="E54" s="184"/>
      <c r="F54" s="184"/>
      <c r="G54" s="184"/>
      <c r="H54" s="184"/>
    </row>
    <row r="55" spans="1:8">
      <c r="A55" s="184"/>
      <c r="B55" s="184"/>
      <c r="C55" s="184"/>
      <c r="D55" s="184"/>
      <c r="E55" s="184"/>
      <c r="F55" s="184"/>
      <c r="G55" s="184"/>
      <c r="H55" s="184"/>
    </row>
    <row r="56" spans="1:8">
      <c r="A56" s="184"/>
      <c r="B56" s="184"/>
      <c r="C56" s="184"/>
      <c r="D56" s="184"/>
      <c r="E56" s="184"/>
      <c r="F56" s="184"/>
      <c r="G56" s="184"/>
      <c r="H56" s="184"/>
    </row>
    <row r="57" spans="1:8">
      <c r="A57" s="184"/>
      <c r="B57" s="184"/>
      <c r="C57" s="184"/>
      <c r="D57" s="184"/>
      <c r="E57" s="184"/>
      <c r="F57" s="184"/>
      <c r="G57" s="184"/>
      <c r="H57" s="184"/>
    </row>
    <row r="58" spans="1:8">
      <c r="A58" s="184"/>
      <c r="B58" s="184"/>
      <c r="C58" s="184"/>
      <c r="D58" s="184"/>
      <c r="E58" s="184"/>
      <c r="F58" s="184"/>
      <c r="G58" s="184"/>
      <c r="H58" s="184"/>
    </row>
    <row r="59" spans="1:8">
      <c r="A59" s="184"/>
      <c r="B59" s="184"/>
      <c r="C59" s="184"/>
      <c r="D59" s="184"/>
      <c r="E59" s="184"/>
      <c r="F59" s="184"/>
      <c r="G59" s="184"/>
      <c r="H59" s="184"/>
    </row>
    <row r="60" spans="1:8">
      <c r="A60" s="184"/>
      <c r="B60" s="184"/>
      <c r="C60" s="184"/>
      <c r="D60" s="184"/>
      <c r="E60" s="184"/>
      <c r="F60" s="184"/>
      <c r="G60" s="184"/>
      <c r="H60" s="184"/>
    </row>
    <row r="61" spans="1:8">
      <c r="A61" s="184"/>
      <c r="B61" s="184"/>
      <c r="C61" s="184"/>
      <c r="D61" s="184"/>
      <c r="E61" s="184"/>
      <c r="F61" s="184"/>
      <c r="G61" s="184"/>
      <c r="H61" s="184"/>
    </row>
    <row r="62" spans="1:8">
      <c r="A62" s="184"/>
      <c r="B62" s="184"/>
      <c r="C62" s="184"/>
      <c r="D62" s="184"/>
      <c r="E62" s="184"/>
      <c r="F62" s="184"/>
      <c r="G62" s="184"/>
      <c r="H62" s="184"/>
    </row>
    <row r="63" spans="1:8">
      <c r="A63" s="184"/>
      <c r="B63" s="184"/>
      <c r="C63" s="184"/>
      <c r="D63" s="184"/>
      <c r="E63" s="184"/>
      <c r="F63" s="184"/>
      <c r="G63" s="184"/>
      <c r="H63" s="184"/>
    </row>
    <row r="64" spans="1:8">
      <c r="A64" s="184"/>
      <c r="B64" s="184"/>
      <c r="C64" s="184"/>
      <c r="D64" s="184"/>
      <c r="E64" s="184"/>
      <c r="F64" s="184"/>
      <c r="G64" s="184"/>
      <c r="H64" s="184"/>
    </row>
    <row r="65" spans="1:8">
      <c r="A65" s="184"/>
      <c r="B65" s="184"/>
      <c r="C65" s="184"/>
      <c r="D65" s="184"/>
      <c r="E65" s="184"/>
      <c r="F65" s="184"/>
      <c r="G65" s="184"/>
      <c r="H65" s="184"/>
    </row>
  </sheetData>
  <sheetProtection insertRows="0" selectLockedCells="1"/>
  <mergeCells count="6">
    <mergeCell ref="H7:H8"/>
    <mergeCell ref="A1:C1"/>
    <mergeCell ref="A7:A8"/>
    <mergeCell ref="B7:B8"/>
    <mergeCell ref="C7:F7"/>
    <mergeCell ref="G7:G8"/>
  </mergeCells>
  <pageMargins left="0.70866141732283472" right="0.31496062992125984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0"/>
  <sheetViews>
    <sheetView showGridLines="0" topLeftCell="A52" zoomScale="90" zoomScaleNormal="90" workbookViewId="0">
      <selection activeCell="H77" sqref="H77"/>
    </sheetView>
  </sheetViews>
  <sheetFormatPr baseColWidth="10" defaultColWidth="11.44140625" defaultRowHeight="10.8"/>
  <cols>
    <col min="1" max="1" width="11.44140625" style="366"/>
    <col min="2" max="2" width="12" style="366" customWidth="1"/>
    <col min="3" max="3" width="11.44140625" style="366"/>
    <col min="4" max="4" width="6.109375" style="366" customWidth="1"/>
    <col min="5" max="5" width="7.44140625" style="366" customWidth="1"/>
    <col min="6" max="6" width="31.33203125" style="366" customWidth="1"/>
    <col min="7" max="7" width="12.44140625" style="366" bestFit="1" customWidth="1"/>
    <col min="8" max="8" width="11.109375" style="366" customWidth="1"/>
    <col min="9" max="10" width="13.33203125" style="369" customWidth="1"/>
    <col min="11" max="11" width="20.88671875" style="366" customWidth="1"/>
    <col min="12" max="12" width="16.44140625" style="366" customWidth="1"/>
    <col min="13" max="13" width="19.6640625" style="366" customWidth="1"/>
    <col min="14" max="14" width="17.33203125" style="366" bestFit="1" customWidth="1"/>
    <col min="15" max="15" width="14.44140625" style="366" bestFit="1" customWidth="1"/>
    <col min="16" max="16384" width="11.44140625" style="366"/>
  </cols>
  <sheetData>
    <row r="1" spans="2:14" ht="19.5" customHeight="1">
      <c r="B1" s="363" t="s">
        <v>157</v>
      </c>
      <c r="C1" s="364"/>
      <c r="D1" s="364"/>
      <c r="E1" s="364"/>
      <c r="F1" s="364"/>
      <c r="G1" s="364"/>
      <c r="H1" s="364"/>
      <c r="I1" s="364"/>
      <c r="J1" s="364"/>
      <c r="K1" s="364"/>
      <c r="L1" s="365"/>
      <c r="M1" s="365"/>
    </row>
    <row r="2" spans="2:14" ht="18" customHeight="1">
      <c r="B2" s="367" t="s">
        <v>180</v>
      </c>
      <c r="C2" s="364"/>
      <c r="D2" s="364"/>
      <c r="E2" s="364"/>
      <c r="F2" s="368"/>
      <c r="G2" s="368"/>
      <c r="H2" s="363" t="s">
        <v>407</v>
      </c>
      <c r="J2" s="370"/>
      <c r="K2" s="368"/>
      <c r="L2" s="364"/>
      <c r="M2" s="364"/>
    </row>
    <row r="3" spans="2:14" ht="13.5" customHeight="1">
      <c r="B3" s="236" t="s">
        <v>405</v>
      </c>
      <c r="C3" s="364"/>
      <c r="D3" s="364"/>
      <c r="E3" s="364"/>
      <c r="F3" s="371"/>
      <c r="G3" s="371"/>
      <c r="H3" s="371"/>
      <c r="I3" s="372"/>
      <c r="J3" s="372"/>
      <c r="K3" s="371"/>
      <c r="L3" s="364"/>
      <c r="M3" s="364"/>
    </row>
    <row r="4" spans="2:14" ht="13.8" thickBot="1">
      <c r="B4" s="307"/>
      <c r="C4" s="364"/>
      <c r="D4" s="364"/>
      <c r="E4" s="364"/>
      <c r="F4" s="364"/>
      <c r="G4" s="364"/>
      <c r="H4" s="364"/>
      <c r="I4" s="373"/>
      <c r="J4" s="373"/>
      <c r="K4" s="374"/>
      <c r="L4" s="660" t="s">
        <v>181</v>
      </c>
      <c r="M4" s="660"/>
    </row>
    <row r="5" spans="2:14" ht="15.75" customHeight="1" thickBot="1">
      <c r="B5" s="661" t="s">
        <v>182</v>
      </c>
      <c r="C5" s="662"/>
      <c r="D5" s="662"/>
      <c r="E5" s="662"/>
      <c r="F5" s="663"/>
      <c r="G5" s="661" t="s">
        <v>183</v>
      </c>
      <c r="H5" s="670" t="s">
        <v>184</v>
      </c>
      <c r="I5" s="672" t="s">
        <v>185</v>
      </c>
      <c r="J5" s="638" t="s">
        <v>186</v>
      </c>
      <c r="K5" s="639"/>
      <c r="L5" s="640"/>
      <c r="M5" s="641" t="s">
        <v>187</v>
      </c>
    </row>
    <row r="6" spans="2:14" ht="17.25" customHeight="1" thickBot="1">
      <c r="B6" s="664"/>
      <c r="C6" s="665"/>
      <c r="D6" s="665"/>
      <c r="E6" s="665"/>
      <c r="F6" s="666"/>
      <c r="G6" s="664"/>
      <c r="H6" s="671"/>
      <c r="I6" s="673"/>
      <c r="J6" s="672" t="s">
        <v>188</v>
      </c>
      <c r="K6" s="646" t="s">
        <v>189</v>
      </c>
      <c r="L6" s="647"/>
      <c r="M6" s="642"/>
    </row>
    <row r="7" spans="2:14" ht="25.5" customHeight="1" thickBot="1">
      <c r="B7" s="667"/>
      <c r="C7" s="668"/>
      <c r="D7" s="668"/>
      <c r="E7" s="668"/>
      <c r="F7" s="669"/>
      <c r="G7" s="667"/>
      <c r="H7" s="473"/>
      <c r="I7" s="674"/>
      <c r="J7" s="674"/>
      <c r="K7" s="474" t="s">
        <v>190</v>
      </c>
      <c r="L7" s="474" t="s">
        <v>191</v>
      </c>
      <c r="M7" s="643"/>
    </row>
    <row r="8" spans="2:14" ht="17.25" customHeight="1" thickBot="1">
      <c r="B8" s="675" t="s">
        <v>192</v>
      </c>
      <c r="C8" s="676"/>
      <c r="D8" s="676"/>
      <c r="E8" s="676"/>
      <c r="F8" s="677"/>
      <c r="G8" s="475"/>
      <c r="H8" s="475"/>
      <c r="I8" s="475"/>
      <c r="J8" s="475"/>
      <c r="K8" s="475"/>
      <c r="L8" s="475"/>
      <c r="M8" s="476"/>
    </row>
    <row r="9" spans="2:14" s="381" customFormat="1" ht="13.5" customHeight="1">
      <c r="B9" s="375" t="s">
        <v>193</v>
      </c>
      <c r="C9" s="376"/>
      <c r="D9" s="376"/>
      <c r="E9" s="376"/>
      <c r="F9" s="376"/>
      <c r="G9" s="377"/>
      <c r="H9" s="378"/>
      <c r="I9" s="379"/>
      <c r="J9" s="379"/>
      <c r="K9" s="380"/>
      <c r="L9" s="380"/>
      <c r="M9" s="380"/>
    </row>
    <row r="10" spans="2:14" s="381" customFormat="1" ht="13.5" customHeight="1">
      <c r="B10" s="678" t="s">
        <v>194</v>
      </c>
      <c r="C10" s="679"/>
      <c r="D10" s="679"/>
      <c r="E10" s="679"/>
      <c r="F10" s="679"/>
      <c r="G10" s="382"/>
      <c r="H10" s="378"/>
      <c r="I10" s="379"/>
      <c r="J10" s="379"/>
      <c r="K10" s="380"/>
      <c r="L10" s="380"/>
      <c r="M10" s="380"/>
    </row>
    <row r="11" spans="2:14" s="381" customFormat="1" ht="13.5" customHeight="1">
      <c r="B11" s="375" t="s">
        <v>195</v>
      </c>
      <c r="C11" s="376"/>
      <c r="D11" s="376"/>
      <c r="E11" s="376"/>
      <c r="F11" s="376"/>
      <c r="G11" s="382"/>
      <c r="H11" s="378"/>
      <c r="I11" s="379"/>
      <c r="J11" s="379"/>
      <c r="K11" s="380"/>
      <c r="L11" s="380"/>
      <c r="M11" s="380"/>
    </row>
    <row r="12" spans="2:14" s="381" customFormat="1" ht="13.5" customHeight="1">
      <c r="B12" s="375" t="s">
        <v>196</v>
      </c>
      <c r="C12" s="376"/>
      <c r="D12" s="376"/>
      <c r="E12" s="376"/>
      <c r="F12" s="376"/>
      <c r="G12" s="382"/>
      <c r="H12" s="383"/>
      <c r="I12" s="380"/>
      <c r="J12" s="380"/>
      <c r="K12" s="380"/>
      <c r="L12" s="380"/>
      <c r="M12" s="380"/>
    </row>
    <row r="13" spans="2:14" s="381" customFormat="1" ht="13.5" customHeight="1">
      <c r="B13" s="375" t="s">
        <v>197</v>
      </c>
      <c r="C13" s="376"/>
      <c r="D13" s="376"/>
      <c r="E13" s="376"/>
      <c r="F13" s="376"/>
      <c r="G13" s="382"/>
      <c r="H13" s="383"/>
      <c r="I13" s="380"/>
      <c r="J13" s="380"/>
      <c r="K13" s="380"/>
      <c r="L13" s="380"/>
      <c r="M13" s="380"/>
    </row>
    <row r="14" spans="2:14" s="381" customFormat="1" ht="13.5" customHeight="1">
      <c r="B14" s="375" t="s">
        <v>198</v>
      </c>
      <c r="C14" s="376"/>
      <c r="D14" s="376"/>
      <c r="E14" s="376"/>
      <c r="F14" s="376"/>
      <c r="G14" s="382"/>
      <c r="H14" s="383"/>
      <c r="I14" s="380"/>
      <c r="J14" s="380"/>
      <c r="K14" s="380"/>
      <c r="L14" s="380"/>
      <c r="M14" s="380"/>
      <c r="N14" s="384"/>
    </row>
    <row r="15" spans="2:14" s="381" customFormat="1" ht="13.5" customHeight="1">
      <c r="B15" s="375" t="s">
        <v>199</v>
      </c>
      <c r="C15" s="376"/>
      <c r="D15" s="376"/>
      <c r="E15" s="376"/>
      <c r="F15" s="376"/>
      <c r="G15" s="382"/>
      <c r="H15" s="383"/>
      <c r="I15" s="380"/>
      <c r="J15" s="380"/>
      <c r="K15" s="380"/>
      <c r="L15" s="380"/>
      <c r="M15" s="380"/>
      <c r="N15" s="384"/>
    </row>
    <row r="16" spans="2:14" s="381" customFormat="1" ht="13.5" customHeight="1" thickBot="1">
      <c r="B16" s="385" t="s">
        <v>200</v>
      </c>
      <c r="C16" s="376"/>
      <c r="D16" s="376"/>
      <c r="E16" s="376"/>
      <c r="F16" s="376"/>
      <c r="G16" s="386"/>
      <c r="H16" s="383"/>
      <c r="I16" s="380"/>
      <c r="J16" s="380"/>
      <c r="K16" s="380"/>
      <c r="L16" s="380"/>
      <c r="M16" s="380"/>
    </row>
    <row r="17" spans="2:13" s="381" customFormat="1" ht="18" customHeight="1" thickBot="1">
      <c r="B17" s="657" t="s">
        <v>201</v>
      </c>
      <c r="C17" s="658"/>
      <c r="D17" s="658"/>
      <c r="E17" s="658"/>
      <c r="F17" s="659"/>
      <c r="G17" s="477"/>
      <c r="H17" s="477"/>
      <c r="I17" s="478"/>
      <c r="J17" s="478"/>
      <c r="K17" s="478"/>
      <c r="L17" s="479"/>
      <c r="M17" s="480"/>
    </row>
    <row r="18" spans="2:13" s="381" customFormat="1" ht="15.75" customHeight="1">
      <c r="B18" s="387" t="s">
        <v>202</v>
      </c>
      <c r="C18" s="388"/>
      <c r="D18" s="388"/>
      <c r="E18" s="388"/>
      <c r="F18" s="389"/>
      <c r="G18" s="377"/>
      <c r="H18" s="377"/>
      <c r="I18" s="390"/>
      <c r="J18" s="390"/>
      <c r="K18" s="390"/>
      <c r="L18" s="390"/>
      <c r="M18" s="380"/>
    </row>
    <row r="19" spans="2:13" s="381" customFormat="1" ht="15" customHeight="1">
      <c r="B19" s="385" t="s">
        <v>194</v>
      </c>
      <c r="C19" s="376"/>
      <c r="D19" s="376"/>
      <c r="E19" s="376"/>
      <c r="F19" s="391"/>
      <c r="G19" s="382"/>
      <c r="H19" s="382"/>
      <c r="I19" s="392"/>
      <c r="J19" s="392"/>
      <c r="K19" s="392"/>
      <c r="L19" s="392"/>
      <c r="M19" s="380"/>
    </row>
    <row r="20" spans="2:13" s="381" customFormat="1" ht="15" customHeight="1">
      <c r="B20" s="375" t="s">
        <v>203</v>
      </c>
      <c r="C20" s="376"/>
      <c r="D20" s="376"/>
      <c r="E20" s="376"/>
      <c r="F20" s="391"/>
      <c r="G20" s="382"/>
      <c r="H20" s="382"/>
      <c r="I20" s="392"/>
      <c r="J20" s="392"/>
      <c r="K20" s="392"/>
      <c r="L20" s="392"/>
      <c r="M20" s="380"/>
    </row>
    <row r="21" spans="2:13" s="381" customFormat="1" ht="12" customHeight="1">
      <c r="B21" s="385" t="s">
        <v>204</v>
      </c>
      <c r="C21" s="376"/>
      <c r="D21" s="376"/>
      <c r="E21" s="376"/>
      <c r="F21" s="391"/>
      <c r="G21" s="382"/>
      <c r="H21" s="382"/>
      <c r="I21" s="392"/>
      <c r="J21" s="392"/>
      <c r="K21" s="392"/>
      <c r="L21" s="392"/>
      <c r="M21" s="380"/>
    </row>
    <row r="22" spans="2:13" ht="13.5" customHeight="1">
      <c r="B22" s="385" t="s">
        <v>205</v>
      </c>
      <c r="F22" s="393"/>
      <c r="G22" s="394"/>
      <c r="H22" s="394"/>
      <c r="I22" s="394"/>
      <c r="J22" s="394"/>
      <c r="K22" s="394"/>
      <c r="L22" s="394"/>
      <c r="M22" s="395"/>
    </row>
    <row r="23" spans="2:13" s="381" customFormat="1" ht="13.5" customHeight="1">
      <c r="B23" s="375" t="s">
        <v>199</v>
      </c>
      <c r="C23" s="376"/>
      <c r="D23" s="376"/>
      <c r="E23" s="376"/>
      <c r="F23" s="391"/>
      <c r="G23" s="382"/>
      <c r="H23" s="382"/>
      <c r="I23" s="392"/>
      <c r="J23" s="392"/>
      <c r="K23" s="392"/>
      <c r="L23" s="392"/>
      <c r="M23" s="380"/>
    </row>
    <row r="24" spans="2:13" s="381" customFormat="1" ht="13.5" customHeight="1" thickBot="1">
      <c r="B24" s="396" t="s">
        <v>200</v>
      </c>
      <c r="C24" s="397"/>
      <c r="D24" s="397"/>
      <c r="E24" s="397"/>
      <c r="F24" s="398"/>
      <c r="G24" s="386"/>
      <c r="H24" s="386"/>
      <c r="I24" s="399"/>
      <c r="J24" s="399"/>
      <c r="K24" s="399"/>
      <c r="L24" s="399"/>
      <c r="M24" s="380"/>
    </row>
    <row r="25" spans="2:13" s="381" customFormat="1" ht="15" customHeight="1" thickBot="1">
      <c r="B25" s="481" t="s">
        <v>206</v>
      </c>
      <c r="C25" s="482"/>
      <c r="D25" s="482"/>
      <c r="E25" s="482"/>
      <c r="F25" s="483"/>
      <c r="G25" s="484"/>
      <c r="H25" s="484"/>
      <c r="I25" s="485"/>
      <c r="J25" s="485"/>
      <c r="K25" s="485"/>
      <c r="L25" s="486"/>
      <c r="M25" s="480"/>
    </row>
    <row r="26" spans="2:13" s="381" customFormat="1" ht="15" customHeight="1">
      <c r="B26" s="400" t="s">
        <v>207</v>
      </c>
      <c r="C26" s="388"/>
      <c r="D26" s="388"/>
      <c r="E26" s="388"/>
      <c r="F26" s="389"/>
      <c r="G26" s="401"/>
      <c r="H26" s="388"/>
      <c r="I26" s="402"/>
      <c r="J26" s="402"/>
      <c r="K26" s="402"/>
      <c r="L26" s="389"/>
      <c r="M26" s="391"/>
    </row>
    <row r="27" spans="2:13" s="381" customFormat="1" ht="14.25" customHeight="1">
      <c r="B27" s="403" t="s">
        <v>208</v>
      </c>
      <c r="C27" s="376"/>
      <c r="D27" s="376"/>
      <c r="E27" s="376"/>
      <c r="F27" s="391"/>
      <c r="G27" s="404"/>
      <c r="H27" s="376"/>
      <c r="I27" s="405"/>
      <c r="J27" s="405"/>
      <c r="K27" s="405"/>
      <c r="L27" s="391"/>
      <c r="M27" s="391"/>
    </row>
    <row r="28" spans="2:13" s="381" customFormat="1" ht="11.25" customHeight="1">
      <c r="B28" s="406" t="s">
        <v>209</v>
      </c>
      <c r="C28" s="376"/>
      <c r="D28" s="376"/>
      <c r="E28" s="376"/>
      <c r="F28" s="391"/>
      <c r="G28" s="404"/>
      <c r="H28" s="376"/>
      <c r="I28" s="405"/>
      <c r="J28" s="405"/>
      <c r="K28" s="405"/>
      <c r="L28" s="391"/>
      <c r="M28" s="391"/>
    </row>
    <row r="29" spans="2:13" s="381" customFormat="1" ht="13.5" customHeight="1">
      <c r="B29" s="403" t="s">
        <v>210</v>
      </c>
      <c r="C29" s="407"/>
      <c r="D29" s="376"/>
      <c r="E29" s="376"/>
      <c r="F29" s="391"/>
      <c r="G29" s="404"/>
      <c r="H29" s="376"/>
      <c r="I29" s="405"/>
      <c r="J29" s="405"/>
      <c r="K29" s="405"/>
      <c r="L29" s="391"/>
      <c r="M29" s="391"/>
    </row>
    <row r="30" spans="2:13" s="381" customFormat="1" ht="13.5" customHeight="1">
      <c r="B30" s="403" t="s">
        <v>211</v>
      </c>
      <c r="C30" s="407"/>
      <c r="D30" s="376"/>
      <c r="E30" s="376"/>
      <c r="F30" s="391"/>
      <c r="G30" s="404"/>
      <c r="H30" s="376"/>
      <c r="I30" s="405"/>
      <c r="J30" s="405"/>
      <c r="K30" s="405"/>
      <c r="L30" s="391"/>
      <c r="M30" s="391"/>
    </row>
    <row r="31" spans="2:13" s="381" customFormat="1" ht="12.75" customHeight="1" thickBot="1">
      <c r="B31" s="375" t="s">
        <v>209</v>
      </c>
      <c r="C31" s="407"/>
      <c r="D31" s="376"/>
      <c r="E31" s="376"/>
      <c r="F31" s="391"/>
      <c r="G31" s="404"/>
      <c r="H31" s="376"/>
      <c r="I31" s="405"/>
      <c r="J31" s="405"/>
      <c r="K31" s="405"/>
      <c r="L31" s="391"/>
      <c r="M31" s="391"/>
    </row>
    <row r="32" spans="2:13" s="381" customFormat="1" ht="18" customHeight="1" thickBot="1">
      <c r="B32" s="651" t="s">
        <v>212</v>
      </c>
      <c r="C32" s="652"/>
      <c r="D32" s="652"/>
      <c r="E32" s="652"/>
      <c r="F32" s="653"/>
      <c r="G32" s="487"/>
      <c r="H32" s="477"/>
      <c r="I32" s="478"/>
      <c r="J32" s="478"/>
      <c r="K32" s="478"/>
      <c r="L32" s="478"/>
      <c r="M32" s="480"/>
    </row>
    <row r="33" spans="2:13" s="381" customFormat="1" ht="15.75" customHeight="1">
      <c r="B33" s="400" t="s">
        <v>196</v>
      </c>
      <c r="C33" s="388"/>
      <c r="D33" s="388"/>
      <c r="E33" s="388"/>
      <c r="F33" s="388"/>
      <c r="G33" s="401"/>
      <c r="H33" s="402"/>
      <c r="I33" s="402"/>
      <c r="J33" s="402"/>
      <c r="K33" s="402"/>
      <c r="L33" s="389"/>
      <c r="M33" s="391"/>
    </row>
    <row r="34" spans="2:13" s="381" customFormat="1" ht="10.5" customHeight="1">
      <c r="B34" s="375" t="s">
        <v>209</v>
      </c>
      <c r="C34" s="376"/>
      <c r="D34" s="376"/>
      <c r="E34" s="376"/>
      <c r="F34" s="376"/>
      <c r="G34" s="404"/>
      <c r="H34" s="405"/>
      <c r="I34" s="405"/>
      <c r="J34" s="405"/>
      <c r="K34" s="405"/>
      <c r="L34" s="391"/>
      <c r="M34" s="391"/>
    </row>
    <row r="35" spans="2:13" s="381" customFormat="1" ht="12.75" customHeight="1">
      <c r="B35" s="403" t="s">
        <v>197</v>
      </c>
      <c r="C35" s="376"/>
      <c r="D35" s="376"/>
      <c r="E35" s="376"/>
      <c r="F35" s="376"/>
      <c r="G35" s="404"/>
      <c r="H35" s="405"/>
      <c r="I35" s="405"/>
      <c r="J35" s="405"/>
      <c r="K35" s="405"/>
      <c r="L35" s="391"/>
      <c r="M35" s="391"/>
    </row>
    <row r="36" spans="2:13" s="381" customFormat="1" ht="12.75" customHeight="1">
      <c r="B36" s="375" t="s">
        <v>209</v>
      </c>
      <c r="C36" s="376"/>
      <c r="D36" s="376"/>
      <c r="E36" s="376"/>
      <c r="F36" s="376"/>
      <c r="G36" s="404"/>
      <c r="H36" s="405"/>
      <c r="I36" s="405"/>
      <c r="J36" s="405"/>
      <c r="K36" s="405"/>
      <c r="L36" s="391"/>
      <c r="M36" s="391"/>
    </row>
    <row r="37" spans="2:13" s="381" customFormat="1" ht="12.75" customHeight="1">
      <c r="B37" s="403" t="s">
        <v>198</v>
      </c>
      <c r="C37" s="376"/>
      <c r="D37" s="376"/>
      <c r="E37" s="376"/>
      <c r="F37" s="376"/>
      <c r="G37" s="404"/>
      <c r="H37" s="405"/>
      <c r="I37" s="405"/>
      <c r="J37" s="405"/>
      <c r="K37" s="405"/>
      <c r="L37" s="391"/>
      <c r="M37" s="391"/>
    </row>
    <row r="38" spans="2:13" s="381" customFormat="1" ht="12.75" customHeight="1" thickBot="1">
      <c r="B38" s="375" t="s">
        <v>209</v>
      </c>
      <c r="C38" s="376"/>
      <c r="D38" s="376"/>
      <c r="E38" s="376"/>
      <c r="F38" s="376"/>
      <c r="G38" s="404"/>
      <c r="H38" s="405"/>
      <c r="I38" s="405"/>
      <c r="J38" s="405"/>
      <c r="K38" s="405"/>
      <c r="L38" s="391"/>
      <c r="M38" s="391"/>
    </row>
    <row r="39" spans="2:13" ht="18" customHeight="1" thickBot="1">
      <c r="B39" s="657" t="s">
        <v>213</v>
      </c>
      <c r="C39" s="658"/>
      <c r="D39" s="658"/>
      <c r="E39" s="658"/>
      <c r="F39" s="659"/>
      <c r="G39" s="488"/>
      <c r="H39" s="489"/>
      <c r="I39" s="489"/>
      <c r="J39" s="489"/>
      <c r="K39" s="489"/>
      <c r="L39" s="489"/>
      <c r="M39" s="488"/>
    </row>
    <row r="40" spans="2:13" s="381" customFormat="1" ht="16.5" customHeight="1" thickBot="1">
      <c r="B40" s="375" t="s">
        <v>209</v>
      </c>
      <c r="C40" s="376"/>
      <c r="D40" s="376"/>
      <c r="E40" s="376"/>
      <c r="F40" s="391"/>
      <c r="G40" s="383"/>
      <c r="H40" s="383"/>
      <c r="I40" s="380"/>
      <c r="J40" s="380"/>
      <c r="K40" s="380"/>
      <c r="L40" s="380"/>
      <c r="M40" s="380"/>
    </row>
    <row r="41" spans="2:13" ht="18" customHeight="1" thickBot="1">
      <c r="B41" s="657" t="s">
        <v>214</v>
      </c>
      <c r="C41" s="658"/>
      <c r="D41" s="658"/>
      <c r="E41" s="658"/>
      <c r="F41" s="659"/>
      <c r="G41" s="489"/>
      <c r="H41" s="489"/>
      <c r="I41" s="489"/>
      <c r="J41" s="489"/>
      <c r="K41" s="489"/>
      <c r="L41" s="489"/>
      <c r="M41" s="489"/>
    </row>
    <row r="42" spans="2:13" ht="15.75" customHeight="1">
      <c r="B42" s="408" t="s">
        <v>215</v>
      </c>
      <c r="C42" s="364"/>
      <c r="D42" s="364"/>
      <c r="E42" s="364"/>
      <c r="F42" s="409"/>
      <c r="G42" s="383"/>
      <c r="H42" s="383"/>
      <c r="I42" s="392"/>
      <c r="J42" s="392"/>
      <c r="K42" s="392"/>
      <c r="L42" s="410"/>
      <c r="M42" s="411"/>
    </row>
    <row r="43" spans="2:13" s="381" customFormat="1" ht="12.75" customHeight="1">
      <c r="B43" s="385" t="s">
        <v>216</v>
      </c>
      <c r="C43" s="376"/>
      <c r="D43" s="376"/>
      <c r="E43" s="376"/>
      <c r="F43" s="391"/>
      <c r="G43" s="383"/>
      <c r="H43" s="383"/>
      <c r="I43" s="392"/>
      <c r="J43" s="392"/>
      <c r="K43" s="392"/>
      <c r="L43" s="392"/>
      <c r="M43" s="380"/>
    </row>
    <row r="44" spans="2:13" s="381" customFormat="1" ht="12.75" customHeight="1">
      <c r="B44" s="385" t="s">
        <v>209</v>
      </c>
      <c r="C44" s="376"/>
      <c r="D44" s="376"/>
      <c r="E44" s="376"/>
      <c r="F44" s="391"/>
      <c r="G44" s="383"/>
      <c r="H44" s="383"/>
      <c r="I44" s="392"/>
      <c r="J44" s="392"/>
      <c r="K44" s="392"/>
      <c r="L44" s="392"/>
      <c r="M44" s="380"/>
    </row>
    <row r="45" spans="2:13" s="381" customFormat="1" ht="12.75" customHeight="1">
      <c r="B45" s="385" t="s">
        <v>217</v>
      </c>
      <c r="C45" s="376"/>
      <c r="D45" s="376"/>
      <c r="E45" s="376"/>
      <c r="F45" s="391"/>
      <c r="G45" s="383"/>
      <c r="H45" s="383"/>
      <c r="I45" s="392"/>
      <c r="J45" s="392"/>
      <c r="K45" s="392"/>
      <c r="L45" s="392"/>
      <c r="M45" s="380"/>
    </row>
    <row r="46" spans="2:13" s="381" customFormat="1" ht="12.75" customHeight="1">
      <c r="B46" s="385" t="s">
        <v>209</v>
      </c>
      <c r="C46" s="376"/>
      <c r="D46" s="376"/>
      <c r="E46" s="376"/>
      <c r="F46" s="391"/>
      <c r="G46" s="383"/>
      <c r="H46" s="383"/>
      <c r="I46" s="392"/>
      <c r="J46" s="392"/>
      <c r="K46" s="392"/>
      <c r="L46" s="392"/>
      <c r="M46" s="380"/>
    </row>
    <row r="47" spans="2:13" s="381" customFormat="1" ht="12.75" customHeight="1">
      <c r="B47" s="408" t="s">
        <v>218</v>
      </c>
      <c r="C47" s="364"/>
      <c r="D47" s="364"/>
      <c r="E47" s="376"/>
      <c r="F47" s="391"/>
      <c r="G47" s="383"/>
      <c r="H47" s="383"/>
      <c r="I47" s="392"/>
      <c r="J47" s="392"/>
      <c r="K47" s="392"/>
      <c r="L47" s="392"/>
      <c r="M47" s="380"/>
    </row>
    <row r="48" spans="2:13" s="381" customFormat="1" ht="12.75" customHeight="1" thickBot="1">
      <c r="B48" s="385" t="s">
        <v>209</v>
      </c>
      <c r="C48" s="376"/>
      <c r="D48" s="376"/>
      <c r="E48" s="376"/>
      <c r="F48" s="391"/>
      <c r="G48" s="383"/>
      <c r="H48" s="383"/>
      <c r="I48" s="380"/>
      <c r="J48" s="380"/>
      <c r="K48" s="380"/>
      <c r="L48" s="380"/>
      <c r="M48" s="380"/>
    </row>
    <row r="49" spans="2:17" s="381" customFormat="1" ht="17.25" customHeight="1" thickBot="1">
      <c r="B49" s="654" t="s">
        <v>219</v>
      </c>
      <c r="C49" s="655"/>
      <c r="D49" s="655"/>
      <c r="E49" s="655"/>
      <c r="F49" s="656"/>
      <c r="G49" s="477"/>
      <c r="H49" s="477"/>
      <c r="I49" s="490"/>
      <c r="J49" s="490"/>
      <c r="K49" s="490"/>
      <c r="L49" s="490"/>
      <c r="M49" s="478"/>
    </row>
    <row r="50" spans="2:17" s="381" customFormat="1" ht="12.75" customHeight="1" thickBot="1">
      <c r="B50" s="385" t="s">
        <v>209</v>
      </c>
      <c r="C50" s="376"/>
      <c r="D50" s="376"/>
      <c r="E50" s="376"/>
      <c r="F50" s="391"/>
      <c r="G50" s="383"/>
      <c r="H50" s="383"/>
      <c r="I50" s="380"/>
      <c r="J50" s="380"/>
      <c r="K50" s="380"/>
      <c r="L50" s="380"/>
      <c r="M50" s="380"/>
    </row>
    <row r="51" spans="2:17" s="381" customFormat="1" ht="20.25" customHeight="1" thickBot="1">
      <c r="B51" s="654" t="s">
        <v>220</v>
      </c>
      <c r="C51" s="655"/>
      <c r="D51" s="655"/>
      <c r="E51" s="655"/>
      <c r="F51" s="656"/>
      <c r="G51" s="477"/>
      <c r="H51" s="477"/>
      <c r="I51" s="478"/>
      <c r="J51" s="478"/>
      <c r="K51" s="478"/>
      <c r="L51" s="478"/>
      <c r="M51" s="478"/>
    </row>
    <row r="52" spans="2:17" s="381" customFormat="1" ht="20.25" customHeight="1" thickBot="1">
      <c r="B52" s="491" t="s">
        <v>221</v>
      </c>
      <c r="C52" s="492"/>
      <c r="D52" s="492"/>
      <c r="E52" s="492"/>
      <c r="F52" s="493"/>
      <c r="G52" s="494"/>
      <c r="H52" s="494"/>
      <c r="I52" s="495"/>
      <c r="J52" s="495"/>
      <c r="K52" s="495"/>
      <c r="L52" s="495"/>
      <c r="M52" s="496"/>
    </row>
    <row r="53" spans="2:17" s="381" customFormat="1" ht="21.75" customHeight="1" thickBot="1">
      <c r="B53" s="412"/>
      <c r="C53" s="413"/>
      <c r="D53" s="413"/>
      <c r="E53" s="413"/>
      <c r="F53" s="413"/>
      <c r="G53" s="414"/>
      <c r="H53" s="414"/>
      <c r="I53" s="415"/>
      <c r="J53" s="415"/>
      <c r="K53" s="415"/>
      <c r="L53" s="415"/>
      <c r="M53" s="416"/>
    </row>
    <row r="54" spans="2:17" s="381" customFormat="1" ht="15" customHeight="1">
      <c r="B54" s="417" t="s">
        <v>222</v>
      </c>
      <c r="C54" s="418"/>
      <c r="D54" s="418"/>
      <c r="E54" s="418"/>
      <c r="F54" s="418"/>
      <c r="G54" s="419"/>
      <c r="H54" s="419"/>
      <c r="I54" s="415"/>
      <c r="J54" s="415"/>
      <c r="K54" s="415"/>
      <c r="L54" s="415"/>
      <c r="M54" s="416"/>
    </row>
    <row r="55" spans="2:17" s="381" customFormat="1" ht="14.25" customHeight="1">
      <c r="B55" s="420" t="s">
        <v>223</v>
      </c>
      <c r="C55" s="421"/>
      <c r="D55" s="421"/>
      <c r="E55" s="421"/>
      <c r="F55" s="421"/>
      <c r="G55" s="422"/>
      <c r="H55" s="422"/>
      <c r="I55" s="423"/>
      <c r="J55" s="423"/>
      <c r="K55" s="423"/>
      <c r="L55" s="423"/>
      <c r="M55" s="424"/>
    </row>
    <row r="56" spans="2:17" s="381" customFormat="1" ht="14.25" customHeight="1">
      <c r="B56" s="420" t="s">
        <v>224</v>
      </c>
      <c r="C56" s="421"/>
      <c r="D56" s="421"/>
      <c r="E56" s="421"/>
      <c r="F56" s="421"/>
      <c r="G56" s="422"/>
      <c r="H56" s="422"/>
      <c r="I56" s="423"/>
      <c r="J56" s="423"/>
      <c r="K56" s="423"/>
      <c r="L56" s="423"/>
      <c r="M56" s="424"/>
    </row>
    <row r="57" spans="2:17" s="381" customFormat="1" ht="12.75" customHeight="1" thickBot="1">
      <c r="B57" s="425" t="s">
        <v>225</v>
      </c>
      <c r="C57" s="426"/>
      <c r="D57" s="426"/>
      <c r="E57" s="426"/>
      <c r="F57" s="426"/>
      <c r="G57" s="426"/>
      <c r="H57" s="426"/>
      <c r="I57" s="427"/>
      <c r="J57" s="427"/>
      <c r="K57" s="427"/>
      <c r="L57" s="427"/>
      <c r="M57" s="428"/>
    </row>
    <row r="58" spans="2:17" s="381" customFormat="1" ht="20.25" customHeight="1" thickBot="1">
      <c r="B58" s="429"/>
      <c r="C58" s="430"/>
      <c r="D58" s="430"/>
      <c r="E58" s="430"/>
      <c r="F58" s="430"/>
      <c r="G58" s="430"/>
      <c r="H58" s="430"/>
      <c r="I58" s="431"/>
      <c r="J58" s="427"/>
      <c r="K58" s="427"/>
      <c r="L58" s="427"/>
      <c r="M58" s="432"/>
    </row>
    <row r="59" spans="2:17" s="381" customFormat="1" ht="12.75" customHeight="1" thickBot="1">
      <c r="B59" s="620" t="s">
        <v>226</v>
      </c>
      <c r="C59" s="621"/>
      <c r="D59" s="621"/>
      <c r="E59" s="621"/>
      <c r="F59" s="622"/>
      <c r="G59" s="629" t="s">
        <v>183</v>
      </c>
      <c r="H59" s="632" t="s">
        <v>184</v>
      </c>
      <c r="I59" s="635" t="s">
        <v>227</v>
      </c>
      <c r="J59" s="638" t="s">
        <v>228</v>
      </c>
      <c r="K59" s="639"/>
      <c r="L59" s="640"/>
      <c r="M59" s="641" t="s">
        <v>187</v>
      </c>
    </row>
    <row r="60" spans="2:17" s="381" customFormat="1" ht="12.75" customHeight="1" thickBot="1">
      <c r="B60" s="623"/>
      <c r="C60" s="624"/>
      <c r="D60" s="624"/>
      <c r="E60" s="624"/>
      <c r="F60" s="625"/>
      <c r="G60" s="630"/>
      <c r="H60" s="633"/>
      <c r="I60" s="636"/>
      <c r="J60" s="644" t="s">
        <v>188</v>
      </c>
      <c r="K60" s="646" t="s">
        <v>189</v>
      </c>
      <c r="L60" s="647"/>
      <c r="M60" s="642"/>
    </row>
    <row r="61" spans="2:17" s="381" customFormat="1" ht="12.75" customHeight="1" thickBot="1">
      <c r="B61" s="626"/>
      <c r="C61" s="627"/>
      <c r="D61" s="627"/>
      <c r="E61" s="627"/>
      <c r="F61" s="628"/>
      <c r="G61" s="631"/>
      <c r="H61" s="634"/>
      <c r="I61" s="637"/>
      <c r="J61" s="645"/>
      <c r="K61" s="474" t="s">
        <v>190</v>
      </c>
      <c r="L61" s="474" t="s">
        <v>191</v>
      </c>
      <c r="M61" s="643"/>
    </row>
    <row r="62" spans="2:17" ht="18" customHeight="1" thickBot="1">
      <c r="B62" s="648" t="s">
        <v>229</v>
      </c>
      <c r="C62" s="649"/>
      <c r="D62" s="649"/>
      <c r="E62" s="649"/>
      <c r="F62" s="650"/>
      <c r="G62" s="475"/>
      <c r="H62" s="475"/>
      <c r="I62" s="475"/>
      <c r="J62" s="475"/>
      <c r="K62" s="475"/>
      <c r="L62" s="475"/>
      <c r="M62" s="497"/>
    </row>
    <row r="63" spans="2:17" s="381" customFormat="1" ht="12.75" customHeight="1">
      <c r="B63" s="387" t="s">
        <v>230</v>
      </c>
      <c r="C63" s="388"/>
      <c r="D63" s="388"/>
      <c r="E63" s="376"/>
      <c r="F63" s="391"/>
      <c r="G63" s="383"/>
      <c r="H63" s="383"/>
      <c r="I63" s="392"/>
      <c r="J63" s="392"/>
      <c r="K63" s="392"/>
      <c r="L63" s="392"/>
      <c r="M63" s="380"/>
    </row>
    <row r="64" spans="2:17" s="381" customFormat="1" ht="13.8" thickBot="1">
      <c r="B64" s="375" t="s">
        <v>231</v>
      </c>
      <c r="C64" s="433"/>
      <c r="D64" s="433"/>
      <c r="E64" s="433"/>
      <c r="F64" s="434"/>
      <c r="G64" s="435"/>
      <c r="H64" s="435"/>
      <c r="I64" s="436"/>
      <c r="J64" s="436"/>
      <c r="K64" s="436"/>
      <c r="L64" s="436"/>
      <c r="M64" s="437"/>
      <c r="N64" s="438"/>
      <c r="O64" s="438"/>
      <c r="P64" s="438"/>
      <c r="Q64" s="438"/>
    </row>
    <row r="65" spans="2:17" ht="15.75" customHeight="1" thickBot="1">
      <c r="B65" s="651" t="s">
        <v>232</v>
      </c>
      <c r="C65" s="652"/>
      <c r="D65" s="652"/>
      <c r="E65" s="652"/>
      <c r="F65" s="653"/>
      <c r="G65" s="498"/>
      <c r="H65" s="498"/>
      <c r="I65" s="499"/>
      <c r="J65" s="499"/>
      <c r="K65" s="499"/>
      <c r="L65" s="499"/>
      <c r="M65" s="500"/>
    </row>
    <row r="66" spans="2:17" s="381" customFormat="1" ht="13.2">
      <c r="B66" s="387" t="s">
        <v>233</v>
      </c>
      <c r="C66" s="439"/>
      <c r="D66" s="439"/>
      <c r="E66" s="439"/>
      <c r="F66" s="440"/>
      <c r="G66" s="441"/>
      <c r="H66" s="441"/>
      <c r="I66" s="442"/>
      <c r="J66" s="442"/>
      <c r="K66" s="442"/>
      <c r="L66" s="442"/>
      <c r="M66" s="442"/>
      <c r="N66" s="443"/>
      <c r="O66" s="443"/>
    </row>
    <row r="67" spans="2:17" s="381" customFormat="1" ht="13.2">
      <c r="B67" s="444" t="s">
        <v>234</v>
      </c>
      <c r="C67" s="445"/>
      <c r="D67" s="445"/>
      <c r="E67" s="445"/>
      <c r="F67" s="446"/>
      <c r="G67" s="447"/>
      <c r="H67" s="447"/>
      <c r="I67" s="448"/>
      <c r="J67" s="448"/>
      <c r="K67" s="448"/>
      <c r="L67" s="448"/>
      <c r="M67" s="448"/>
      <c r="N67" s="443"/>
      <c r="O67" s="443"/>
    </row>
    <row r="68" spans="2:17" s="381" customFormat="1" ht="13.8" thickBot="1">
      <c r="B68" s="449" t="s">
        <v>235</v>
      </c>
      <c r="C68" s="450"/>
      <c r="D68" s="451"/>
      <c r="E68" s="451"/>
      <c r="F68" s="451"/>
      <c r="G68" s="452"/>
      <c r="H68" s="452"/>
      <c r="I68" s="453"/>
      <c r="J68" s="453"/>
      <c r="K68" s="453"/>
      <c r="L68" s="453"/>
      <c r="M68" s="453"/>
      <c r="N68" s="443"/>
      <c r="O68" s="443"/>
    </row>
    <row r="69" spans="2:17" s="381" customFormat="1" ht="15" customHeight="1">
      <c r="B69" s="444"/>
      <c r="C69" s="445"/>
      <c r="D69" s="446"/>
      <c r="E69" s="446"/>
      <c r="F69" s="616"/>
      <c r="G69" s="616"/>
      <c r="H69" s="616"/>
      <c r="I69" s="616"/>
      <c r="J69" s="616"/>
      <c r="K69" s="616"/>
      <c r="L69" s="616"/>
      <c r="M69" s="617"/>
      <c r="N69" s="443"/>
      <c r="O69" s="443"/>
    </row>
    <row r="70" spans="2:17" s="381" customFormat="1" ht="15.75" customHeight="1" thickBot="1">
      <c r="B70" s="444"/>
      <c r="C70" s="445"/>
      <c r="D70" s="446"/>
      <c r="E70" s="446"/>
      <c r="F70" s="618"/>
      <c r="G70" s="618"/>
      <c r="H70" s="618"/>
      <c r="I70" s="618"/>
      <c r="J70" s="618"/>
      <c r="K70" s="618"/>
      <c r="L70" s="618"/>
      <c r="M70" s="619"/>
      <c r="N70" s="443"/>
      <c r="O70" s="443"/>
    </row>
    <row r="71" spans="2:17" s="381" customFormat="1" ht="13.8" thickBot="1">
      <c r="B71" s="620" t="s">
        <v>236</v>
      </c>
      <c r="C71" s="621"/>
      <c r="D71" s="621"/>
      <c r="E71" s="621"/>
      <c r="F71" s="622"/>
      <c r="G71" s="629" t="s">
        <v>183</v>
      </c>
      <c r="H71" s="632" t="s">
        <v>184</v>
      </c>
      <c r="I71" s="635" t="s">
        <v>227</v>
      </c>
      <c r="J71" s="638" t="s">
        <v>228</v>
      </c>
      <c r="K71" s="639"/>
      <c r="L71" s="640"/>
      <c r="M71" s="641" t="s">
        <v>187</v>
      </c>
      <c r="N71" s="443"/>
      <c r="O71" s="443"/>
    </row>
    <row r="72" spans="2:17" s="381" customFormat="1" ht="13.8" thickBot="1">
      <c r="B72" s="623"/>
      <c r="C72" s="624"/>
      <c r="D72" s="624"/>
      <c r="E72" s="624"/>
      <c r="F72" s="625"/>
      <c r="G72" s="630"/>
      <c r="H72" s="633"/>
      <c r="I72" s="636"/>
      <c r="J72" s="644" t="s">
        <v>188</v>
      </c>
      <c r="K72" s="646" t="s">
        <v>189</v>
      </c>
      <c r="L72" s="647"/>
      <c r="M72" s="642"/>
      <c r="N72" s="443"/>
      <c r="O72" s="443"/>
    </row>
    <row r="73" spans="2:17" ht="13.8" thickBot="1">
      <c r="B73" s="626"/>
      <c r="C73" s="627"/>
      <c r="D73" s="627"/>
      <c r="E73" s="627"/>
      <c r="F73" s="628"/>
      <c r="G73" s="631"/>
      <c r="H73" s="634"/>
      <c r="I73" s="637"/>
      <c r="J73" s="645"/>
      <c r="K73" s="474" t="s">
        <v>190</v>
      </c>
      <c r="L73" s="474" t="s">
        <v>191</v>
      </c>
      <c r="M73" s="643"/>
      <c r="N73" s="454"/>
      <c r="O73" s="454"/>
      <c r="P73" s="454"/>
      <c r="Q73" s="454"/>
    </row>
    <row r="74" spans="2:17" s="381" customFormat="1" ht="12.75" customHeight="1">
      <c r="B74" s="385" t="s">
        <v>125</v>
      </c>
      <c r="C74" s="376"/>
      <c r="D74" s="376"/>
      <c r="E74" s="376"/>
      <c r="F74" s="455"/>
      <c r="G74" s="383"/>
      <c r="H74" s="383"/>
      <c r="I74" s="390"/>
      <c r="J74" s="392"/>
      <c r="K74" s="392"/>
      <c r="L74" s="392"/>
      <c r="M74" s="380"/>
      <c r="N74" s="456"/>
    </row>
    <row r="75" spans="2:17" s="381" customFormat="1" ht="12.75" customHeight="1">
      <c r="B75" s="385" t="s">
        <v>237</v>
      </c>
      <c r="C75" s="376"/>
      <c r="D75" s="376"/>
      <c r="E75" s="376"/>
      <c r="F75" s="391"/>
      <c r="G75" s="560">
        <v>360000</v>
      </c>
      <c r="H75" s="383"/>
      <c r="I75" s="392"/>
      <c r="J75" s="392"/>
      <c r="K75" s="392"/>
      <c r="L75" s="392"/>
      <c r="M75" s="380"/>
      <c r="N75" s="457"/>
    </row>
    <row r="76" spans="2:17" s="381" customFormat="1" ht="12.75" customHeight="1">
      <c r="B76" s="385" t="s">
        <v>238</v>
      </c>
      <c r="C76" s="376"/>
      <c r="D76" s="376"/>
      <c r="E76" s="376"/>
      <c r="F76" s="391"/>
      <c r="G76" s="383">
        <v>99864280.769999981</v>
      </c>
      <c r="H76" s="383"/>
      <c r="I76" s="392"/>
      <c r="J76" s="392"/>
      <c r="K76" s="392"/>
      <c r="L76" s="392"/>
      <c r="M76" s="380"/>
      <c r="N76" s="457"/>
    </row>
    <row r="77" spans="2:17" s="381" customFormat="1" ht="12.75" customHeight="1">
      <c r="B77" s="385" t="s">
        <v>239</v>
      </c>
      <c r="C77" s="376"/>
      <c r="D77" s="376"/>
      <c r="E77" s="376"/>
      <c r="F77" s="391"/>
      <c r="G77" s="383"/>
      <c r="H77" s="383"/>
      <c r="I77" s="392"/>
      <c r="J77" s="392"/>
      <c r="K77" s="458"/>
      <c r="L77" s="392"/>
      <c r="M77" s="380"/>
    </row>
    <row r="78" spans="2:17" s="381" customFormat="1" ht="12.75" customHeight="1">
      <c r="B78" s="385" t="s">
        <v>240</v>
      </c>
      <c r="C78" s="376"/>
      <c r="D78" s="376"/>
      <c r="E78" s="376"/>
      <c r="F78" s="391"/>
      <c r="G78" s="383"/>
      <c r="H78" s="383"/>
      <c r="I78" s="392"/>
      <c r="J78" s="392"/>
      <c r="K78" s="458"/>
      <c r="L78" s="392"/>
      <c r="M78" s="380"/>
    </row>
    <row r="79" spans="2:17" s="381" customFormat="1" ht="12.75" customHeight="1">
      <c r="B79" s="385" t="s">
        <v>241</v>
      </c>
      <c r="C79" s="376"/>
      <c r="D79" s="376"/>
      <c r="E79" s="376"/>
      <c r="F79" s="391"/>
      <c r="G79" s="383"/>
      <c r="H79" s="383"/>
      <c r="I79" s="392"/>
      <c r="J79" s="392"/>
      <c r="K79" s="458"/>
      <c r="L79" s="392"/>
      <c r="M79" s="380"/>
    </row>
    <row r="80" spans="2:17" s="381" customFormat="1" ht="12.75" customHeight="1" thickBot="1">
      <c r="B80" s="396" t="s">
        <v>63</v>
      </c>
      <c r="C80" s="397"/>
      <c r="D80" s="397"/>
      <c r="E80" s="397"/>
      <c r="F80" s="398"/>
      <c r="G80" s="562">
        <f>SUM(G75:G79)</f>
        <v>100224280.76999998</v>
      </c>
      <c r="H80" s="459"/>
      <c r="I80" s="399"/>
      <c r="J80" s="399"/>
      <c r="K80" s="399"/>
      <c r="L80" s="399"/>
      <c r="M80" s="460"/>
    </row>
    <row r="81" spans="2:13" ht="12.75" customHeight="1">
      <c r="B81" s="364"/>
      <c r="C81" s="364"/>
      <c r="D81" s="364"/>
      <c r="E81" s="364"/>
      <c r="F81" s="364"/>
      <c r="G81" s="461"/>
      <c r="H81" s="461"/>
      <c r="I81" s="462"/>
      <c r="J81" s="462"/>
      <c r="K81" s="463"/>
      <c r="L81" s="463"/>
      <c r="M81" s="463"/>
    </row>
    <row r="82" spans="2:13" ht="12.75" customHeight="1">
      <c r="B82" s="364"/>
      <c r="C82" s="364"/>
      <c r="D82" s="364"/>
      <c r="E82" s="364"/>
      <c r="F82" s="364"/>
      <c r="G82" s="561"/>
      <c r="H82" s="461"/>
      <c r="I82" s="463"/>
      <c r="J82" s="463"/>
      <c r="K82" s="463"/>
      <c r="L82" s="463"/>
      <c r="M82" s="463"/>
    </row>
    <row r="83" spans="2:13" ht="11.4">
      <c r="C83" s="364"/>
      <c r="D83" s="364"/>
      <c r="E83" s="364"/>
      <c r="F83" s="364"/>
      <c r="G83" s="364"/>
      <c r="H83" s="364"/>
      <c r="I83" s="464"/>
      <c r="J83" s="464"/>
      <c r="K83" s="465"/>
      <c r="L83" s="465"/>
      <c r="M83" s="465"/>
    </row>
    <row r="84" spans="2:13" ht="11.4">
      <c r="B84" s="364"/>
      <c r="C84" s="364"/>
      <c r="D84" s="364"/>
      <c r="E84" s="364"/>
      <c r="F84" s="364"/>
      <c r="G84" s="364"/>
      <c r="H84" s="364"/>
      <c r="I84" s="464"/>
      <c r="J84" s="464"/>
      <c r="K84" s="466"/>
      <c r="L84" s="465"/>
      <c r="M84" s="465"/>
    </row>
    <row r="85" spans="2:13" s="381" customFormat="1" ht="11.4">
      <c r="B85" s="376"/>
      <c r="C85" s="376"/>
      <c r="D85" s="376"/>
      <c r="E85" s="376"/>
      <c r="F85" s="376"/>
      <c r="G85" s="376"/>
      <c r="H85" s="376"/>
      <c r="I85" s="467"/>
      <c r="J85" s="467"/>
      <c r="K85" s="468"/>
      <c r="L85" s="469"/>
      <c r="M85" s="469"/>
    </row>
    <row r="86" spans="2:13" s="381" customFormat="1">
      <c r="I86" s="470"/>
      <c r="J86" s="470"/>
      <c r="K86" s="456"/>
      <c r="L86" s="457"/>
      <c r="M86" s="457"/>
    </row>
    <row r="87" spans="2:13" s="381" customFormat="1">
      <c r="E87" s="471"/>
      <c r="I87" s="470"/>
      <c r="J87" s="470"/>
      <c r="K87" s="456"/>
      <c r="L87" s="456"/>
      <c r="M87" s="456"/>
    </row>
    <row r="88" spans="2:13" s="381" customFormat="1">
      <c r="I88" s="470"/>
      <c r="J88" s="470"/>
      <c r="K88" s="456"/>
    </row>
    <row r="89" spans="2:13" s="381" customFormat="1">
      <c r="F89" s="456"/>
      <c r="I89" s="470"/>
      <c r="J89" s="470"/>
      <c r="K89" s="470"/>
      <c r="L89" s="470"/>
      <c r="M89" s="470"/>
    </row>
    <row r="90" spans="2:13" s="381" customFormat="1">
      <c r="I90" s="470"/>
      <c r="J90" s="470"/>
      <c r="K90" s="457"/>
    </row>
    <row r="91" spans="2:13" s="381" customFormat="1">
      <c r="I91" s="470"/>
      <c r="J91" s="470"/>
      <c r="K91" s="443"/>
      <c r="L91" s="443"/>
      <c r="M91" s="443"/>
    </row>
    <row r="92" spans="2:13" s="381" customFormat="1">
      <c r="I92" s="470"/>
      <c r="J92" s="470"/>
    </row>
    <row r="93" spans="2:13" s="381" customFormat="1">
      <c r="I93" s="470"/>
      <c r="J93" s="470"/>
    </row>
    <row r="94" spans="2:13" s="381" customFormat="1">
      <c r="I94" s="470"/>
      <c r="J94" s="470"/>
    </row>
    <row r="95" spans="2:13" s="381" customFormat="1">
      <c r="I95" s="470"/>
      <c r="J95" s="470"/>
    </row>
    <row r="96" spans="2:13">
      <c r="B96" s="381"/>
      <c r="C96" s="381"/>
      <c r="D96" s="381"/>
      <c r="E96" s="381"/>
      <c r="F96" s="381"/>
      <c r="G96" s="381"/>
      <c r="H96" s="381"/>
      <c r="I96" s="470"/>
      <c r="J96" s="470"/>
      <c r="K96" s="381"/>
      <c r="L96" s="381"/>
      <c r="M96" s="381"/>
    </row>
    <row r="97" spans="2:13">
      <c r="B97" s="381"/>
      <c r="C97" s="381"/>
      <c r="D97" s="381"/>
      <c r="E97" s="381"/>
      <c r="F97" s="381"/>
      <c r="G97" s="381"/>
      <c r="H97" s="381"/>
      <c r="I97" s="470"/>
      <c r="J97" s="470"/>
      <c r="K97" s="381"/>
      <c r="L97" s="381"/>
      <c r="M97" s="381"/>
    </row>
    <row r="98" spans="2:13">
      <c r="B98" s="381"/>
      <c r="C98" s="381"/>
      <c r="D98" s="381"/>
      <c r="E98" s="381"/>
      <c r="F98" s="381"/>
      <c r="G98" s="381"/>
      <c r="H98" s="381"/>
      <c r="I98" s="470"/>
      <c r="J98" s="470"/>
      <c r="K98" s="381"/>
      <c r="L98" s="381"/>
      <c r="M98" s="381"/>
    </row>
    <row r="99" spans="2:13">
      <c r="B99" s="381"/>
      <c r="C99" s="381"/>
      <c r="D99" s="381"/>
      <c r="E99" s="381"/>
      <c r="F99" s="381"/>
      <c r="G99" s="381"/>
      <c r="H99" s="381"/>
      <c r="I99" s="470"/>
      <c r="J99" s="470"/>
      <c r="K99" s="381"/>
      <c r="L99" s="381"/>
      <c r="M99" s="381"/>
    </row>
    <row r="100" spans="2:13">
      <c r="I100" s="472"/>
      <c r="J100" s="472"/>
    </row>
    <row r="101" spans="2:13">
      <c r="I101" s="472"/>
      <c r="J101" s="472"/>
    </row>
    <row r="102" spans="2:13">
      <c r="I102" s="472"/>
      <c r="J102" s="472"/>
    </row>
    <row r="103" spans="2:13">
      <c r="I103" s="472"/>
      <c r="J103" s="472"/>
    </row>
    <row r="104" spans="2:13">
      <c r="I104" s="472"/>
      <c r="J104" s="472"/>
    </row>
    <row r="105" spans="2:13">
      <c r="I105" s="472"/>
      <c r="J105" s="472"/>
    </row>
    <row r="106" spans="2:13">
      <c r="I106" s="472"/>
      <c r="J106" s="472"/>
    </row>
    <row r="107" spans="2:13">
      <c r="I107" s="472"/>
      <c r="J107" s="472"/>
    </row>
    <row r="108" spans="2:13">
      <c r="I108" s="472"/>
      <c r="J108" s="472"/>
    </row>
    <row r="109" spans="2:13">
      <c r="I109" s="472"/>
      <c r="J109" s="472"/>
    </row>
    <row r="110" spans="2:13">
      <c r="I110" s="472"/>
      <c r="J110" s="472"/>
    </row>
    <row r="111" spans="2:13">
      <c r="I111" s="472"/>
      <c r="J111" s="472"/>
    </row>
    <row r="112" spans="2:13">
      <c r="I112" s="472"/>
      <c r="J112" s="472"/>
    </row>
    <row r="113" spans="9:10">
      <c r="I113" s="472"/>
      <c r="J113" s="472"/>
    </row>
    <row r="114" spans="9:10">
      <c r="I114" s="472"/>
      <c r="J114" s="472"/>
    </row>
    <row r="115" spans="9:10">
      <c r="I115" s="472"/>
      <c r="J115" s="472"/>
    </row>
    <row r="116" spans="9:10">
      <c r="I116" s="472"/>
      <c r="J116" s="472"/>
    </row>
    <row r="117" spans="9:10">
      <c r="I117" s="472"/>
      <c r="J117" s="472"/>
    </row>
    <row r="118" spans="9:10">
      <c r="I118" s="472"/>
      <c r="J118" s="472"/>
    </row>
    <row r="119" spans="9:10">
      <c r="I119" s="472"/>
      <c r="J119" s="472"/>
    </row>
    <row r="120" spans="9:10">
      <c r="I120" s="472"/>
      <c r="J120" s="472"/>
    </row>
    <row r="121" spans="9:10">
      <c r="I121" s="472"/>
      <c r="J121" s="472"/>
    </row>
    <row r="122" spans="9:10">
      <c r="I122" s="472"/>
      <c r="J122" s="472"/>
    </row>
    <row r="123" spans="9:10">
      <c r="I123" s="472"/>
      <c r="J123" s="472"/>
    </row>
    <row r="124" spans="9:10">
      <c r="I124" s="472"/>
      <c r="J124" s="472"/>
    </row>
    <row r="125" spans="9:10">
      <c r="I125" s="472"/>
      <c r="J125" s="472"/>
    </row>
    <row r="126" spans="9:10">
      <c r="I126" s="472"/>
      <c r="J126" s="472"/>
    </row>
    <row r="127" spans="9:10">
      <c r="I127" s="472"/>
      <c r="J127" s="472"/>
    </row>
    <row r="128" spans="9:10">
      <c r="I128" s="472"/>
      <c r="J128" s="472"/>
    </row>
    <row r="129" spans="9:10">
      <c r="I129" s="472"/>
      <c r="J129" s="472"/>
    </row>
    <row r="130" spans="9:10">
      <c r="I130" s="472"/>
      <c r="J130" s="472"/>
    </row>
    <row r="131" spans="9:10">
      <c r="I131" s="472"/>
      <c r="J131" s="472"/>
    </row>
    <row r="132" spans="9:10">
      <c r="I132" s="472"/>
      <c r="J132" s="472"/>
    </row>
    <row r="133" spans="9:10">
      <c r="I133" s="472"/>
      <c r="J133" s="472"/>
    </row>
    <row r="134" spans="9:10">
      <c r="I134" s="472"/>
      <c r="J134" s="472"/>
    </row>
    <row r="135" spans="9:10">
      <c r="I135" s="472"/>
      <c r="J135" s="472"/>
    </row>
    <row r="136" spans="9:10">
      <c r="I136" s="472"/>
      <c r="J136" s="472"/>
    </row>
    <row r="137" spans="9:10">
      <c r="I137" s="472"/>
      <c r="J137" s="472"/>
    </row>
    <row r="138" spans="9:10">
      <c r="I138" s="472"/>
      <c r="J138" s="472"/>
    </row>
    <row r="139" spans="9:10">
      <c r="I139" s="472"/>
      <c r="J139" s="472"/>
    </row>
    <row r="140" spans="9:10">
      <c r="I140" s="472"/>
      <c r="J140" s="472"/>
    </row>
    <row r="141" spans="9:10">
      <c r="I141" s="472"/>
      <c r="J141" s="472"/>
    </row>
    <row r="142" spans="9:10">
      <c r="I142" s="472"/>
      <c r="J142" s="472"/>
    </row>
    <row r="143" spans="9:10">
      <c r="I143" s="472"/>
      <c r="J143" s="472"/>
    </row>
    <row r="144" spans="9:10">
      <c r="I144" s="472"/>
      <c r="J144" s="472"/>
    </row>
    <row r="145" spans="9:10">
      <c r="I145" s="472"/>
      <c r="J145" s="472"/>
    </row>
    <row r="146" spans="9:10">
      <c r="I146" s="472"/>
      <c r="J146" s="472"/>
    </row>
    <row r="147" spans="9:10">
      <c r="I147" s="472"/>
      <c r="J147" s="472"/>
    </row>
    <row r="148" spans="9:10">
      <c r="I148" s="472"/>
      <c r="J148" s="472"/>
    </row>
    <row r="149" spans="9:10">
      <c r="I149" s="472"/>
      <c r="J149" s="472"/>
    </row>
    <row r="150" spans="9:10">
      <c r="I150" s="472"/>
      <c r="J150" s="472"/>
    </row>
    <row r="151" spans="9:10">
      <c r="I151" s="472"/>
      <c r="J151" s="472"/>
    </row>
    <row r="152" spans="9:10">
      <c r="I152" s="472"/>
      <c r="J152" s="472"/>
    </row>
    <row r="153" spans="9:10">
      <c r="I153" s="472"/>
      <c r="J153" s="472"/>
    </row>
    <row r="154" spans="9:10">
      <c r="I154" s="472"/>
      <c r="J154" s="472"/>
    </row>
    <row r="155" spans="9:10">
      <c r="I155" s="472"/>
      <c r="J155" s="472"/>
    </row>
    <row r="156" spans="9:10">
      <c r="I156" s="472"/>
      <c r="J156" s="472"/>
    </row>
    <row r="157" spans="9:10">
      <c r="I157" s="472"/>
      <c r="J157" s="472"/>
    </row>
    <row r="158" spans="9:10">
      <c r="I158" s="472"/>
      <c r="J158" s="472"/>
    </row>
    <row r="159" spans="9:10">
      <c r="I159" s="472"/>
      <c r="J159" s="472"/>
    </row>
    <row r="160" spans="9:10">
      <c r="I160" s="472"/>
      <c r="J160" s="472"/>
    </row>
    <row r="161" spans="9:10">
      <c r="I161" s="472"/>
      <c r="J161" s="472"/>
    </row>
    <row r="162" spans="9:10">
      <c r="I162" s="472"/>
      <c r="J162" s="472"/>
    </row>
    <row r="163" spans="9:10">
      <c r="I163" s="472"/>
      <c r="J163" s="472"/>
    </row>
    <row r="164" spans="9:10">
      <c r="I164" s="472"/>
      <c r="J164" s="472"/>
    </row>
    <row r="165" spans="9:10">
      <c r="I165" s="472"/>
      <c r="J165" s="472"/>
    </row>
    <row r="166" spans="9:10">
      <c r="I166" s="472"/>
      <c r="J166" s="472"/>
    </row>
    <row r="167" spans="9:10">
      <c r="I167" s="472"/>
      <c r="J167" s="472"/>
    </row>
    <row r="168" spans="9:10">
      <c r="I168" s="472"/>
      <c r="J168" s="472"/>
    </row>
    <row r="169" spans="9:10">
      <c r="I169" s="472"/>
      <c r="J169" s="472"/>
    </row>
    <row r="170" spans="9:10">
      <c r="I170" s="472"/>
      <c r="J170" s="472"/>
    </row>
    <row r="171" spans="9:10">
      <c r="I171" s="472"/>
      <c r="J171" s="472"/>
    </row>
    <row r="172" spans="9:10">
      <c r="I172" s="472"/>
      <c r="J172" s="472"/>
    </row>
    <row r="173" spans="9:10">
      <c r="I173" s="472"/>
      <c r="J173" s="472"/>
    </row>
    <row r="174" spans="9:10">
      <c r="I174" s="472"/>
      <c r="J174" s="472"/>
    </row>
    <row r="175" spans="9:10">
      <c r="I175" s="472"/>
      <c r="J175" s="472"/>
    </row>
    <row r="176" spans="9:10">
      <c r="I176" s="472"/>
      <c r="J176" s="472"/>
    </row>
    <row r="177" spans="9:10">
      <c r="I177" s="472"/>
      <c r="J177" s="472"/>
    </row>
    <row r="178" spans="9:10">
      <c r="I178" s="472"/>
      <c r="J178" s="472"/>
    </row>
    <row r="179" spans="9:10">
      <c r="I179" s="472"/>
      <c r="J179" s="472"/>
    </row>
    <row r="180" spans="9:10">
      <c r="I180" s="472"/>
      <c r="J180" s="472"/>
    </row>
    <row r="181" spans="9:10">
      <c r="I181" s="472"/>
      <c r="J181" s="472"/>
    </row>
    <row r="182" spans="9:10">
      <c r="I182" s="472"/>
      <c r="J182" s="472"/>
    </row>
    <row r="183" spans="9:10">
      <c r="I183" s="472"/>
      <c r="J183" s="472"/>
    </row>
    <row r="184" spans="9:10">
      <c r="I184" s="472"/>
      <c r="J184" s="472"/>
    </row>
    <row r="185" spans="9:10">
      <c r="I185" s="472"/>
      <c r="J185" s="472"/>
    </row>
    <row r="186" spans="9:10">
      <c r="I186" s="472"/>
      <c r="J186" s="472"/>
    </row>
    <row r="187" spans="9:10">
      <c r="I187" s="472"/>
      <c r="J187" s="472"/>
    </row>
    <row r="188" spans="9:10">
      <c r="I188" s="472"/>
      <c r="J188" s="472"/>
    </row>
    <row r="189" spans="9:10">
      <c r="I189" s="472"/>
      <c r="J189" s="472"/>
    </row>
    <row r="190" spans="9:10">
      <c r="I190" s="472"/>
      <c r="J190" s="472"/>
    </row>
    <row r="191" spans="9:10">
      <c r="I191" s="472"/>
      <c r="J191" s="472"/>
    </row>
    <row r="192" spans="9:10">
      <c r="I192" s="472"/>
      <c r="J192" s="472"/>
    </row>
    <row r="193" spans="9:10">
      <c r="I193" s="472"/>
      <c r="J193" s="472"/>
    </row>
    <row r="194" spans="9:10">
      <c r="I194" s="472"/>
      <c r="J194" s="472"/>
    </row>
    <row r="195" spans="9:10">
      <c r="I195" s="472"/>
      <c r="J195" s="472"/>
    </row>
    <row r="196" spans="9:10">
      <c r="I196" s="472"/>
      <c r="J196" s="472"/>
    </row>
    <row r="197" spans="9:10">
      <c r="I197" s="472"/>
      <c r="J197" s="472"/>
    </row>
    <row r="198" spans="9:10">
      <c r="I198" s="472"/>
      <c r="J198" s="472"/>
    </row>
    <row r="199" spans="9:10">
      <c r="I199" s="472"/>
      <c r="J199" s="472"/>
    </row>
    <row r="200" spans="9:10">
      <c r="I200" s="472"/>
      <c r="J200" s="472"/>
    </row>
    <row r="201" spans="9:10">
      <c r="I201" s="472"/>
      <c r="J201" s="472"/>
    </row>
    <row r="202" spans="9:10">
      <c r="I202" s="472"/>
      <c r="J202" s="472"/>
    </row>
    <row r="203" spans="9:10">
      <c r="I203" s="472"/>
      <c r="J203" s="472"/>
    </row>
    <row r="204" spans="9:10">
      <c r="I204" s="472"/>
      <c r="J204" s="472"/>
    </row>
    <row r="205" spans="9:10">
      <c r="I205" s="472"/>
      <c r="J205" s="472"/>
    </row>
    <row r="206" spans="9:10">
      <c r="I206" s="472"/>
      <c r="J206" s="472"/>
    </row>
    <row r="207" spans="9:10">
      <c r="I207" s="472"/>
      <c r="J207" s="472"/>
    </row>
    <row r="208" spans="9:10">
      <c r="I208" s="472"/>
      <c r="J208" s="472"/>
    </row>
    <row r="209" spans="9:10">
      <c r="I209" s="472"/>
      <c r="J209" s="472"/>
    </row>
    <row r="210" spans="9:10">
      <c r="I210" s="472"/>
      <c r="J210" s="472"/>
    </row>
    <row r="211" spans="9:10">
      <c r="I211" s="472"/>
      <c r="J211" s="472"/>
    </row>
    <row r="212" spans="9:10">
      <c r="I212" s="472"/>
      <c r="J212" s="472"/>
    </row>
    <row r="213" spans="9:10">
      <c r="I213" s="472"/>
      <c r="J213" s="472"/>
    </row>
    <row r="214" spans="9:10">
      <c r="I214" s="472"/>
      <c r="J214" s="472"/>
    </row>
    <row r="215" spans="9:10">
      <c r="I215" s="472"/>
      <c r="J215" s="472"/>
    </row>
    <row r="216" spans="9:10">
      <c r="I216" s="472"/>
      <c r="J216" s="472"/>
    </row>
    <row r="217" spans="9:10">
      <c r="I217" s="472"/>
      <c r="J217" s="472"/>
    </row>
    <row r="218" spans="9:10">
      <c r="I218" s="472"/>
      <c r="J218" s="472"/>
    </row>
    <row r="219" spans="9:10">
      <c r="I219" s="472"/>
      <c r="J219" s="472"/>
    </row>
    <row r="220" spans="9:10">
      <c r="I220" s="472"/>
      <c r="J220" s="472"/>
    </row>
    <row r="221" spans="9:10">
      <c r="I221" s="472"/>
      <c r="J221" s="472"/>
    </row>
    <row r="222" spans="9:10">
      <c r="I222" s="472"/>
      <c r="J222" s="472"/>
    </row>
    <row r="223" spans="9:10">
      <c r="I223" s="472"/>
      <c r="J223" s="472"/>
    </row>
    <row r="224" spans="9:10">
      <c r="I224" s="472"/>
      <c r="J224" s="472"/>
    </row>
    <row r="225" spans="9:10">
      <c r="I225" s="472"/>
      <c r="J225" s="472"/>
    </row>
    <row r="226" spans="9:10">
      <c r="I226" s="472"/>
      <c r="J226" s="472"/>
    </row>
    <row r="227" spans="9:10">
      <c r="I227" s="472"/>
      <c r="J227" s="472"/>
    </row>
    <row r="228" spans="9:10">
      <c r="I228" s="472"/>
      <c r="J228" s="472"/>
    </row>
    <row r="229" spans="9:10">
      <c r="I229" s="472"/>
      <c r="J229" s="472"/>
    </row>
    <row r="230" spans="9:10">
      <c r="I230" s="472"/>
      <c r="J230" s="472"/>
    </row>
    <row r="231" spans="9:10">
      <c r="I231" s="472"/>
      <c r="J231" s="472"/>
    </row>
    <row r="232" spans="9:10">
      <c r="I232" s="472"/>
      <c r="J232" s="472"/>
    </row>
    <row r="233" spans="9:10">
      <c r="I233" s="472"/>
      <c r="J233" s="472"/>
    </row>
    <row r="234" spans="9:10">
      <c r="I234" s="472"/>
      <c r="J234" s="472"/>
    </row>
    <row r="235" spans="9:10">
      <c r="I235" s="472"/>
      <c r="J235" s="472"/>
    </row>
    <row r="236" spans="9:10">
      <c r="I236" s="472"/>
      <c r="J236" s="472"/>
    </row>
    <row r="237" spans="9:10">
      <c r="I237" s="472"/>
      <c r="J237" s="472"/>
    </row>
    <row r="238" spans="9:10">
      <c r="I238" s="472"/>
      <c r="J238" s="472"/>
    </row>
    <row r="239" spans="9:10">
      <c r="I239" s="472"/>
      <c r="J239" s="472"/>
    </row>
    <row r="240" spans="9:10">
      <c r="I240" s="472"/>
      <c r="J240" s="472"/>
    </row>
    <row r="241" spans="9:10">
      <c r="I241" s="472"/>
      <c r="J241" s="472"/>
    </row>
    <row r="242" spans="9:10">
      <c r="I242" s="472"/>
      <c r="J242" s="472"/>
    </row>
    <row r="243" spans="9:10">
      <c r="I243" s="472"/>
      <c r="J243" s="472"/>
    </row>
    <row r="244" spans="9:10">
      <c r="I244" s="472"/>
      <c r="J244" s="472"/>
    </row>
    <row r="245" spans="9:10">
      <c r="I245" s="472"/>
      <c r="J245" s="472"/>
    </row>
    <row r="246" spans="9:10">
      <c r="I246" s="472"/>
      <c r="J246" s="472"/>
    </row>
    <row r="247" spans="9:10">
      <c r="I247" s="472"/>
      <c r="J247" s="472"/>
    </row>
    <row r="248" spans="9:10">
      <c r="I248" s="472"/>
      <c r="J248" s="472"/>
    </row>
    <row r="249" spans="9:10">
      <c r="I249" s="472"/>
      <c r="J249" s="472"/>
    </row>
    <row r="250" spans="9:10">
      <c r="I250" s="472"/>
      <c r="J250" s="472"/>
    </row>
    <row r="251" spans="9:10">
      <c r="I251" s="472"/>
      <c r="J251" s="472"/>
    </row>
    <row r="252" spans="9:10">
      <c r="I252" s="472"/>
      <c r="J252" s="472"/>
    </row>
    <row r="253" spans="9:10">
      <c r="I253" s="472"/>
      <c r="J253" s="472"/>
    </row>
    <row r="254" spans="9:10">
      <c r="I254" s="472"/>
      <c r="J254" s="472"/>
    </row>
    <row r="255" spans="9:10">
      <c r="I255" s="472"/>
      <c r="J255" s="472"/>
    </row>
    <row r="256" spans="9:10">
      <c r="I256" s="472"/>
      <c r="J256" s="472"/>
    </row>
    <row r="257" spans="9:10">
      <c r="I257" s="472"/>
      <c r="J257" s="472"/>
    </row>
    <row r="258" spans="9:10">
      <c r="I258" s="472"/>
      <c r="J258" s="472"/>
    </row>
    <row r="259" spans="9:10">
      <c r="I259" s="472"/>
      <c r="J259" s="472"/>
    </row>
    <row r="260" spans="9:10">
      <c r="I260" s="472"/>
      <c r="J260" s="472"/>
    </row>
    <row r="261" spans="9:10">
      <c r="I261" s="472"/>
      <c r="J261" s="472"/>
    </row>
    <row r="262" spans="9:10">
      <c r="I262" s="472"/>
      <c r="J262" s="472"/>
    </row>
    <row r="263" spans="9:10">
      <c r="I263" s="472"/>
      <c r="J263" s="472"/>
    </row>
    <row r="264" spans="9:10">
      <c r="I264" s="472"/>
      <c r="J264" s="472"/>
    </row>
    <row r="265" spans="9:10">
      <c r="I265" s="472"/>
      <c r="J265" s="472"/>
    </row>
    <row r="266" spans="9:10">
      <c r="I266" s="472"/>
      <c r="J266" s="472"/>
    </row>
    <row r="267" spans="9:10">
      <c r="I267" s="472"/>
      <c r="J267" s="472"/>
    </row>
    <row r="268" spans="9:10">
      <c r="I268" s="472"/>
      <c r="J268" s="472"/>
    </row>
    <row r="269" spans="9:10">
      <c r="I269" s="472"/>
      <c r="J269" s="472"/>
    </row>
    <row r="270" spans="9:10">
      <c r="I270" s="472"/>
      <c r="J270" s="472"/>
    </row>
    <row r="271" spans="9:10">
      <c r="I271" s="472"/>
      <c r="J271" s="472"/>
    </row>
    <row r="272" spans="9:10">
      <c r="I272" s="472"/>
      <c r="J272" s="472"/>
    </row>
    <row r="273" spans="9:10">
      <c r="I273" s="472"/>
      <c r="J273" s="472"/>
    </row>
    <row r="274" spans="9:10">
      <c r="I274" s="472"/>
      <c r="J274" s="472"/>
    </row>
    <row r="275" spans="9:10">
      <c r="I275" s="472"/>
      <c r="J275" s="472"/>
    </row>
    <row r="276" spans="9:10">
      <c r="I276" s="472"/>
      <c r="J276" s="472"/>
    </row>
    <row r="277" spans="9:10">
      <c r="I277" s="472"/>
      <c r="J277" s="472"/>
    </row>
    <row r="278" spans="9:10">
      <c r="I278" s="472"/>
      <c r="J278" s="472"/>
    </row>
    <row r="279" spans="9:10">
      <c r="I279" s="472"/>
      <c r="J279" s="472"/>
    </row>
    <row r="280" spans="9:10">
      <c r="I280" s="472"/>
      <c r="J280" s="472"/>
    </row>
    <row r="281" spans="9:10">
      <c r="I281" s="472"/>
      <c r="J281" s="472"/>
    </row>
    <row r="282" spans="9:10">
      <c r="I282" s="472"/>
      <c r="J282" s="472"/>
    </row>
    <row r="283" spans="9:10">
      <c r="I283" s="472"/>
      <c r="J283" s="472"/>
    </row>
    <row r="284" spans="9:10">
      <c r="I284" s="472"/>
      <c r="J284" s="472"/>
    </row>
    <row r="285" spans="9:10">
      <c r="I285" s="472"/>
      <c r="J285" s="472"/>
    </row>
    <row r="286" spans="9:10">
      <c r="I286" s="472"/>
      <c r="J286" s="472"/>
    </row>
    <row r="287" spans="9:10">
      <c r="I287" s="472"/>
      <c r="J287" s="472"/>
    </row>
    <row r="288" spans="9:10">
      <c r="I288" s="472"/>
      <c r="J288" s="472"/>
    </row>
    <row r="289" spans="9:10">
      <c r="I289" s="472"/>
      <c r="J289" s="472"/>
    </row>
    <row r="290" spans="9:10">
      <c r="I290" s="472"/>
      <c r="J290" s="472"/>
    </row>
    <row r="291" spans="9:10">
      <c r="I291" s="472"/>
      <c r="J291" s="472"/>
    </row>
    <row r="292" spans="9:10">
      <c r="I292" s="472"/>
      <c r="J292" s="472"/>
    </row>
    <row r="293" spans="9:10">
      <c r="I293" s="472"/>
      <c r="J293" s="472"/>
    </row>
    <row r="294" spans="9:10">
      <c r="I294" s="472"/>
      <c r="J294" s="472"/>
    </row>
    <row r="295" spans="9:10">
      <c r="I295" s="472"/>
      <c r="J295" s="472"/>
    </row>
    <row r="296" spans="9:10">
      <c r="I296" s="472"/>
      <c r="J296" s="472"/>
    </row>
    <row r="297" spans="9:10">
      <c r="I297" s="472"/>
      <c r="J297" s="472"/>
    </row>
    <row r="298" spans="9:10">
      <c r="I298" s="472"/>
      <c r="J298" s="472"/>
    </row>
    <row r="299" spans="9:10">
      <c r="I299" s="472"/>
      <c r="J299" s="472"/>
    </row>
    <row r="300" spans="9:10">
      <c r="I300" s="472"/>
      <c r="J300" s="472"/>
    </row>
  </sheetData>
  <sheetProtection insertRows="0" selectLockedCells="1"/>
  <mergeCells count="36">
    <mergeCell ref="B41:F41"/>
    <mergeCell ref="L4:M4"/>
    <mergeCell ref="B5:F7"/>
    <mergeCell ref="G5:G7"/>
    <mergeCell ref="H5:H6"/>
    <mergeCell ref="I5:I7"/>
    <mergeCell ref="J5:L5"/>
    <mergeCell ref="M5:M7"/>
    <mergeCell ref="J6:J7"/>
    <mergeCell ref="K6:L6"/>
    <mergeCell ref="B8:F8"/>
    <mergeCell ref="B10:F10"/>
    <mergeCell ref="B17:F17"/>
    <mergeCell ref="B32:F32"/>
    <mergeCell ref="B39:F39"/>
    <mergeCell ref="B65:F65"/>
    <mergeCell ref="B49:F49"/>
    <mergeCell ref="B51:F51"/>
    <mergeCell ref="B59:F61"/>
    <mergeCell ref="G59:G61"/>
    <mergeCell ref="J59:L59"/>
    <mergeCell ref="M59:M61"/>
    <mergeCell ref="J60:J61"/>
    <mergeCell ref="K60:L60"/>
    <mergeCell ref="B62:F62"/>
    <mergeCell ref="H59:H61"/>
    <mergeCell ref="I59:I61"/>
    <mergeCell ref="F69:M70"/>
    <mergeCell ref="B71:F73"/>
    <mergeCell ref="G71:G73"/>
    <mergeCell ref="H71:H73"/>
    <mergeCell ref="I71:I73"/>
    <mergeCell ref="J71:L71"/>
    <mergeCell ref="M71:M73"/>
    <mergeCell ref="J72:J73"/>
    <mergeCell ref="K72:L72"/>
  </mergeCells>
  <printOptions horizontalCentered="1" verticalCentered="1"/>
  <pageMargins left="0.74803149606299213" right="0.74803149606299213" top="0.98425196850393704" bottom="0.98425196850393704" header="0" footer="0"/>
  <pageSetup paperSize="9" scale="5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3"/>
  <sheetViews>
    <sheetView view="pageBreakPreview" topLeftCell="A37" zoomScale="60" zoomScaleNormal="100" workbookViewId="0">
      <selection activeCell="H81" sqref="H81"/>
    </sheetView>
  </sheetViews>
  <sheetFormatPr baseColWidth="10" defaultColWidth="14.44140625" defaultRowHeight="15" customHeight="1"/>
  <cols>
    <col min="1" max="1" width="18.6640625" customWidth="1"/>
    <col min="2" max="2" width="21.109375" customWidth="1"/>
    <col min="3" max="3" width="19.6640625" customWidth="1"/>
    <col min="4" max="4" width="18.5546875" customWidth="1"/>
    <col min="5" max="5" width="17.6640625" customWidth="1"/>
    <col min="6" max="6" width="21.5546875" customWidth="1"/>
    <col min="7" max="7" width="25.44140625" customWidth="1"/>
    <col min="8" max="8" width="23.5546875" customWidth="1"/>
    <col min="9" max="9" width="12.109375" customWidth="1"/>
    <col min="10" max="10" width="14.88671875" bestFit="1" customWidth="1"/>
    <col min="11" max="20" width="12.109375" customWidth="1"/>
  </cols>
  <sheetData>
    <row r="1" spans="1:20" ht="18" customHeight="1" thickBot="1">
      <c r="A1" s="683" t="s">
        <v>137</v>
      </c>
      <c r="B1" s="684"/>
      <c r="C1" s="684"/>
      <c r="D1" s="684"/>
      <c r="E1" s="684"/>
      <c r="F1" s="684"/>
      <c r="G1" s="684"/>
      <c r="H1" s="685"/>
      <c r="I1" s="255"/>
      <c r="J1" s="255"/>
      <c r="K1" s="255"/>
      <c r="L1" s="255"/>
      <c r="M1" s="255"/>
      <c r="N1" s="188"/>
      <c r="O1" s="188"/>
      <c r="P1" s="188"/>
      <c r="Q1" s="188"/>
      <c r="R1" s="188"/>
      <c r="S1" s="188"/>
      <c r="T1" s="188"/>
    </row>
    <row r="2" spans="1:20" ht="12.75" customHeight="1">
      <c r="A2" s="361" t="s">
        <v>407</v>
      </c>
      <c r="B2" s="361"/>
      <c r="C2" s="361"/>
      <c r="D2" s="361"/>
      <c r="E2" s="361"/>
      <c r="F2" s="361"/>
      <c r="G2" s="361"/>
      <c r="H2" s="362"/>
      <c r="I2" s="255"/>
      <c r="J2" s="255"/>
      <c r="K2" s="255"/>
      <c r="L2" s="255"/>
      <c r="M2" s="255"/>
      <c r="N2" s="188"/>
      <c r="O2" s="188"/>
      <c r="P2" s="188"/>
      <c r="Q2" s="188"/>
      <c r="R2" s="188"/>
      <c r="S2" s="188"/>
      <c r="T2" s="188"/>
    </row>
    <row r="3" spans="1:20" ht="15.75" customHeight="1">
      <c r="A3" s="247" t="s">
        <v>405</v>
      </c>
      <c r="B3" s="247"/>
      <c r="C3" s="247"/>
      <c r="D3" s="247"/>
      <c r="E3" s="247"/>
      <c r="F3" s="247"/>
      <c r="G3" s="247"/>
      <c r="H3" s="248"/>
      <c r="I3" s="255"/>
      <c r="J3" s="255"/>
      <c r="K3" s="255"/>
      <c r="L3" s="255"/>
      <c r="M3" s="255"/>
      <c r="N3" s="188"/>
      <c r="O3" s="188"/>
      <c r="P3" s="188"/>
      <c r="Q3" s="188"/>
      <c r="R3" s="188"/>
      <c r="S3" s="188"/>
      <c r="T3" s="188"/>
    </row>
    <row r="4" spans="1:20" ht="15" customHeight="1" thickBot="1">
      <c r="A4" s="249" t="s">
        <v>64</v>
      </c>
      <c r="B4" s="189"/>
      <c r="C4" s="189"/>
      <c r="D4" s="189"/>
      <c r="E4" s="189"/>
      <c r="F4" s="189"/>
      <c r="G4" s="189"/>
      <c r="H4" s="190"/>
      <c r="I4" s="255"/>
      <c r="J4" s="255"/>
      <c r="K4" s="255"/>
      <c r="L4" s="255"/>
      <c r="M4" s="255"/>
      <c r="N4" s="188"/>
      <c r="O4" s="188"/>
      <c r="P4" s="188"/>
      <c r="Q4" s="188"/>
      <c r="R4" s="188"/>
      <c r="S4" s="188"/>
      <c r="T4" s="188"/>
    </row>
    <row r="5" spans="1:20" s="192" customFormat="1" ht="24" customHeight="1" thickBot="1">
      <c r="A5" s="686" t="s">
        <v>138</v>
      </c>
      <c r="B5" s="687"/>
      <c r="C5" s="687"/>
      <c r="D5" s="687"/>
      <c r="E5" s="687"/>
      <c r="F5" s="687"/>
      <c r="G5" s="687"/>
      <c r="H5" s="688"/>
      <c r="I5" s="256"/>
      <c r="J5" s="256"/>
      <c r="K5" s="256"/>
      <c r="L5" s="256"/>
      <c r="M5" s="256"/>
      <c r="N5" s="191"/>
      <c r="O5" s="191"/>
      <c r="P5" s="191"/>
      <c r="Q5" s="191"/>
      <c r="R5" s="191"/>
      <c r="S5" s="191"/>
      <c r="T5" s="191"/>
    </row>
    <row r="6" spans="1:20" s="192" customFormat="1" ht="62.25" customHeight="1" thickBot="1">
      <c r="A6" s="193" t="s">
        <v>139</v>
      </c>
      <c r="B6" s="194" t="s">
        <v>140</v>
      </c>
      <c r="C6" s="195" t="s">
        <v>148</v>
      </c>
      <c r="D6" s="195" t="s">
        <v>242</v>
      </c>
      <c r="E6" s="196" t="s">
        <v>0</v>
      </c>
      <c r="F6" s="195" t="s">
        <v>141</v>
      </c>
      <c r="G6" s="197" t="s">
        <v>142</v>
      </c>
      <c r="H6" s="198" t="s">
        <v>143</v>
      </c>
      <c r="I6" s="256"/>
      <c r="J6" s="256"/>
      <c r="K6" s="256"/>
      <c r="L6" s="256"/>
      <c r="M6" s="256"/>
      <c r="N6" s="191"/>
      <c r="O6" s="191"/>
      <c r="P6" s="191"/>
      <c r="Q6" s="191"/>
      <c r="R6" s="191"/>
      <c r="S6" s="191"/>
      <c r="T6" s="191"/>
    </row>
    <row r="7" spans="1:20" ht="14.25" customHeight="1">
      <c r="A7" s="199">
        <v>45293</v>
      </c>
      <c r="B7" s="200" t="s">
        <v>248</v>
      </c>
      <c r="C7" s="201" t="s">
        <v>249</v>
      </c>
      <c r="D7" s="201" t="s">
        <v>250</v>
      </c>
      <c r="E7" s="201" t="s">
        <v>251</v>
      </c>
      <c r="F7" s="202">
        <v>86777617.659999996</v>
      </c>
      <c r="G7" s="203">
        <v>86777617.659999996</v>
      </c>
      <c r="H7" s="204"/>
      <c r="I7" s="255"/>
      <c r="J7" s="255"/>
      <c r="K7" s="255"/>
      <c r="L7" s="255"/>
      <c r="M7" s="255"/>
      <c r="N7" s="188"/>
      <c r="O7" s="188"/>
      <c r="P7" s="188"/>
      <c r="Q7" s="188"/>
      <c r="R7" s="188"/>
      <c r="S7" s="188"/>
      <c r="T7" s="188"/>
    </row>
    <row r="8" spans="1:20" ht="14.25" customHeight="1">
      <c r="A8" s="541"/>
      <c r="B8" s="542"/>
      <c r="C8" s="543"/>
      <c r="D8" s="543"/>
      <c r="E8" s="543"/>
      <c r="F8" s="544"/>
      <c r="G8" s="545"/>
      <c r="H8" s="546"/>
      <c r="I8" s="255"/>
      <c r="J8" s="255"/>
      <c r="K8" s="255"/>
      <c r="L8" s="255"/>
      <c r="M8" s="255"/>
      <c r="N8" s="188"/>
      <c r="O8" s="188"/>
      <c r="P8" s="188"/>
      <c r="Q8" s="188"/>
      <c r="R8" s="188"/>
      <c r="S8" s="188"/>
      <c r="T8" s="188"/>
    </row>
    <row r="9" spans="1:20" ht="14.25" customHeight="1">
      <c r="A9" s="541">
        <v>45299</v>
      </c>
      <c r="B9" s="542" t="s">
        <v>252</v>
      </c>
      <c r="C9" s="543" t="s">
        <v>249</v>
      </c>
      <c r="D9" s="543" t="s">
        <v>250</v>
      </c>
      <c r="E9" s="543" t="s">
        <v>253</v>
      </c>
      <c r="F9" s="544">
        <v>23166961.440000001</v>
      </c>
      <c r="G9" s="545">
        <v>23166961.440000001</v>
      </c>
      <c r="H9" s="546"/>
      <c r="I9" s="255"/>
      <c r="J9" s="255"/>
      <c r="K9" s="255"/>
      <c r="L9" s="255"/>
      <c r="M9" s="255"/>
      <c r="N9" s="188"/>
      <c r="O9" s="188"/>
      <c r="P9" s="188"/>
      <c r="Q9" s="188"/>
      <c r="R9" s="188"/>
      <c r="S9" s="188"/>
      <c r="T9" s="188"/>
    </row>
    <row r="10" spans="1:20" ht="14.25" customHeight="1">
      <c r="A10" s="541">
        <v>45306</v>
      </c>
      <c r="B10" s="542" t="s">
        <v>254</v>
      </c>
      <c r="C10" s="543" t="s">
        <v>249</v>
      </c>
      <c r="D10" s="543" t="s">
        <v>250</v>
      </c>
      <c r="E10" s="543" t="s">
        <v>255</v>
      </c>
      <c r="F10" s="544">
        <v>61852105</v>
      </c>
      <c r="G10" s="545">
        <v>61852105</v>
      </c>
      <c r="H10" s="546"/>
      <c r="I10" s="255"/>
      <c r="J10" s="255"/>
      <c r="K10" s="255"/>
      <c r="L10" s="255"/>
      <c r="M10" s="255"/>
      <c r="N10" s="188"/>
      <c r="O10" s="188"/>
      <c r="P10" s="188"/>
      <c r="Q10" s="188"/>
      <c r="R10" s="188"/>
      <c r="S10" s="188"/>
      <c r="T10" s="188"/>
    </row>
    <row r="11" spans="1:20" ht="14.25" customHeight="1">
      <c r="A11" s="541">
        <v>45313</v>
      </c>
      <c r="B11" s="542" t="s">
        <v>256</v>
      </c>
      <c r="C11" s="543" t="s">
        <v>249</v>
      </c>
      <c r="D11" s="543" t="s">
        <v>250</v>
      </c>
      <c r="E11" s="543" t="s">
        <v>257</v>
      </c>
      <c r="F11" s="544">
        <v>70499033.25</v>
      </c>
      <c r="G11" s="545">
        <v>70499033.25</v>
      </c>
      <c r="H11" s="546"/>
      <c r="I11" s="255"/>
      <c r="J11" s="255"/>
      <c r="K11" s="255"/>
      <c r="L11" s="255"/>
      <c r="M11" s="255"/>
      <c r="N11" s="188"/>
      <c r="O11" s="188"/>
      <c r="P11" s="188"/>
      <c r="Q11" s="188"/>
      <c r="R11" s="188"/>
      <c r="S11" s="188"/>
      <c r="T11" s="188"/>
    </row>
    <row r="12" spans="1:20" ht="14.25" customHeight="1">
      <c r="A12" s="541">
        <v>45320</v>
      </c>
      <c r="B12" s="542" t="s">
        <v>258</v>
      </c>
      <c r="C12" s="543" t="s">
        <v>249</v>
      </c>
      <c r="D12" s="543" t="s">
        <v>250</v>
      </c>
      <c r="E12" s="543" t="s">
        <v>259</v>
      </c>
      <c r="F12" s="544">
        <v>79617059.950000003</v>
      </c>
      <c r="G12" s="545">
        <v>79617059.950000003</v>
      </c>
      <c r="H12" s="546"/>
      <c r="I12" s="255"/>
      <c r="J12" s="255"/>
      <c r="K12" s="255"/>
      <c r="L12" s="255"/>
      <c r="M12" s="255"/>
      <c r="N12" s="188"/>
      <c r="O12" s="188"/>
      <c r="P12" s="188"/>
      <c r="Q12" s="188"/>
      <c r="R12" s="188"/>
      <c r="S12" s="188"/>
      <c r="T12" s="188"/>
    </row>
    <row r="13" spans="1:20" ht="14.25" customHeight="1">
      <c r="A13" s="541">
        <v>45327</v>
      </c>
      <c r="B13" s="542" t="s">
        <v>260</v>
      </c>
      <c r="C13" s="543" t="s">
        <v>249</v>
      </c>
      <c r="D13" s="543" t="s">
        <v>250</v>
      </c>
      <c r="E13" s="543" t="s">
        <v>261</v>
      </c>
      <c r="F13" s="544">
        <v>42982365.100000001</v>
      </c>
      <c r="G13" s="545">
        <v>42982365.100000001</v>
      </c>
      <c r="H13" s="546"/>
      <c r="I13" s="255"/>
      <c r="J13" s="255"/>
      <c r="K13" s="255"/>
      <c r="L13" s="255"/>
      <c r="M13" s="255"/>
      <c r="N13" s="188"/>
      <c r="O13" s="188"/>
      <c r="P13" s="188"/>
      <c r="Q13" s="188"/>
      <c r="R13" s="188"/>
      <c r="S13" s="188"/>
      <c r="T13" s="188"/>
    </row>
    <row r="14" spans="1:20" ht="14.25" customHeight="1">
      <c r="A14" s="541">
        <v>45336</v>
      </c>
      <c r="B14" s="542" t="s">
        <v>262</v>
      </c>
      <c r="C14" s="543" t="s">
        <v>249</v>
      </c>
      <c r="D14" s="543" t="s">
        <v>250</v>
      </c>
      <c r="E14" s="543" t="s">
        <v>263</v>
      </c>
      <c r="F14" s="544">
        <v>23695564.170000002</v>
      </c>
      <c r="G14" s="545">
        <v>23695564.170000002</v>
      </c>
      <c r="H14" s="546"/>
      <c r="I14" s="255"/>
      <c r="J14" s="255"/>
      <c r="K14" s="255"/>
      <c r="L14" s="255"/>
      <c r="M14" s="255"/>
      <c r="N14" s="188"/>
      <c r="O14" s="188"/>
      <c r="P14" s="188"/>
      <c r="Q14" s="188"/>
      <c r="R14" s="188"/>
      <c r="S14" s="188"/>
      <c r="T14" s="188"/>
    </row>
    <row r="15" spans="1:20" ht="14.25" customHeight="1">
      <c r="A15" s="541">
        <v>45341</v>
      </c>
      <c r="B15" s="542" t="s">
        <v>264</v>
      </c>
      <c r="C15" s="543" t="s">
        <v>249</v>
      </c>
      <c r="D15" s="543" t="s">
        <v>250</v>
      </c>
      <c r="E15" s="543" t="s">
        <v>265</v>
      </c>
      <c r="F15" s="544">
        <v>40390088.469999999</v>
      </c>
      <c r="G15" s="545">
        <v>40390088.469999999</v>
      </c>
      <c r="H15" s="546"/>
      <c r="I15" s="255"/>
      <c r="J15" s="255"/>
      <c r="K15" s="255"/>
      <c r="L15" s="255"/>
      <c r="M15" s="255"/>
      <c r="N15" s="188"/>
      <c r="O15" s="188"/>
      <c r="P15" s="188"/>
      <c r="Q15" s="188"/>
      <c r="R15" s="188"/>
      <c r="S15" s="188"/>
      <c r="T15" s="188"/>
    </row>
    <row r="16" spans="1:20" ht="14.25" customHeight="1">
      <c r="A16" s="541">
        <v>45348</v>
      </c>
      <c r="B16" s="542" t="s">
        <v>266</v>
      </c>
      <c r="C16" s="543" t="s">
        <v>249</v>
      </c>
      <c r="D16" s="543" t="s">
        <v>250</v>
      </c>
      <c r="E16" s="543" t="s">
        <v>267</v>
      </c>
      <c r="F16" s="544">
        <v>119660358.89</v>
      </c>
      <c r="G16" s="545">
        <v>119660358.89</v>
      </c>
      <c r="H16" s="546"/>
      <c r="I16" s="255"/>
      <c r="J16" s="255"/>
      <c r="K16" s="255"/>
      <c r="L16" s="255"/>
      <c r="M16" s="255"/>
      <c r="N16" s="188"/>
      <c r="O16" s="188"/>
      <c r="P16" s="188"/>
      <c r="Q16" s="188"/>
      <c r="R16" s="188"/>
      <c r="S16" s="188"/>
      <c r="T16" s="188"/>
    </row>
    <row r="17" spans="1:20" ht="14.25" customHeight="1">
      <c r="A17" s="541">
        <v>45355</v>
      </c>
      <c r="B17" s="542" t="s">
        <v>268</v>
      </c>
      <c r="C17" s="543" t="s">
        <v>249</v>
      </c>
      <c r="D17" s="543" t="s">
        <v>250</v>
      </c>
      <c r="E17" s="543" t="s">
        <v>269</v>
      </c>
      <c r="F17" s="544">
        <v>89169210.019999996</v>
      </c>
      <c r="G17" s="545">
        <v>89169210.019999996</v>
      </c>
      <c r="H17" s="546"/>
      <c r="I17" s="255"/>
      <c r="J17" s="255"/>
      <c r="K17" s="255"/>
      <c r="L17" s="255"/>
      <c r="M17" s="255"/>
      <c r="N17" s="188"/>
      <c r="O17" s="188"/>
      <c r="P17" s="188"/>
      <c r="Q17" s="188"/>
      <c r="R17" s="188"/>
      <c r="S17" s="188"/>
      <c r="T17" s="188"/>
    </row>
    <row r="18" spans="1:20" ht="14.25" customHeight="1">
      <c r="A18" s="541">
        <v>45362</v>
      </c>
      <c r="B18" s="542" t="s">
        <v>270</v>
      </c>
      <c r="C18" s="543" t="s">
        <v>249</v>
      </c>
      <c r="D18" s="543" t="s">
        <v>250</v>
      </c>
      <c r="E18" s="543" t="s">
        <v>271</v>
      </c>
      <c r="F18" s="544">
        <v>19279988.629999999</v>
      </c>
      <c r="G18" s="545">
        <v>19279988.629999999</v>
      </c>
      <c r="H18" s="546"/>
      <c r="I18" s="255"/>
      <c r="J18" s="255"/>
      <c r="K18" s="255"/>
      <c r="L18" s="255"/>
      <c r="M18" s="255"/>
      <c r="N18" s="188"/>
      <c r="O18" s="188"/>
      <c r="P18" s="188"/>
      <c r="Q18" s="188"/>
      <c r="R18" s="188"/>
      <c r="S18" s="188"/>
      <c r="T18" s="188"/>
    </row>
    <row r="19" spans="1:20" ht="14.25" customHeight="1">
      <c r="A19" s="541">
        <v>45369</v>
      </c>
      <c r="B19" s="542" t="s">
        <v>272</v>
      </c>
      <c r="C19" s="543" t="s">
        <v>249</v>
      </c>
      <c r="D19" s="543" t="s">
        <v>250</v>
      </c>
      <c r="E19" s="543" t="s">
        <v>273</v>
      </c>
      <c r="F19" s="544">
        <v>65043257.359999999</v>
      </c>
      <c r="G19" s="545">
        <v>65043257.359999999</v>
      </c>
      <c r="H19" s="546"/>
      <c r="I19" s="255"/>
      <c r="J19" s="255"/>
      <c r="K19" s="255"/>
      <c r="L19" s="255"/>
      <c r="M19" s="255"/>
      <c r="N19" s="188"/>
      <c r="O19" s="188"/>
      <c r="P19" s="188"/>
      <c r="Q19" s="188"/>
      <c r="R19" s="188"/>
      <c r="S19" s="188"/>
      <c r="T19" s="188"/>
    </row>
    <row r="20" spans="1:20" ht="14.25" customHeight="1">
      <c r="A20" s="541">
        <v>45376</v>
      </c>
      <c r="B20" s="542" t="s">
        <v>274</v>
      </c>
      <c r="C20" s="543" t="s">
        <v>249</v>
      </c>
      <c r="D20" s="543" t="s">
        <v>250</v>
      </c>
      <c r="E20" s="543" t="s">
        <v>275</v>
      </c>
      <c r="F20" s="544">
        <v>88730121.829999998</v>
      </c>
      <c r="G20" s="545">
        <v>88730121.829999998</v>
      </c>
      <c r="H20" s="546"/>
      <c r="I20" s="255"/>
      <c r="J20" s="255"/>
      <c r="K20" s="255"/>
      <c r="L20" s="255"/>
      <c r="M20" s="255"/>
      <c r="N20" s="188"/>
      <c r="O20" s="188"/>
      <c r="P20" s="188"/>
      <c r="Q20" s="188"/>
      <c r="R20" s="188"/>
      <c r="S20" s="188"/>
      <c r="T20" s="188"/>
    </row>
    <row r="21" spans="1:20" ht="14.25" customHeight="1">
      <c r="A21" s="541">
        <v>45385</v>
      </c>
      <c r="B21" s="542" t="s">
        <v>276</v>
      </c>
      <c r="C21" s="543" t="s">
        <v>249</v>
      </c>
      <c r="D21" s="543" t="s">
        <v>250</v>
      </c>
      <c r="E21" s="543" t="s">
        <v>277</v>
      </c>
      <c r="F21" s="544">
        <v>108554499.13</v>
      </c>
      <c r="G21" s="545">
        <v>108554499.13</v>
      </c>
      <c r="H21" s="546"/>
      <c r="I21" s="255"/>
      <c r="J21" s="255"/>
      <c r="K21" s="255"/>
      <c r="L21" s="255"/>
      <c r="M21" s="255"/>
      <c r="N21" s="188"/>
      <c r="O21" s="188"/>
      <c r="P21" s="188"/>
      <c r="Q21" s="188"/>
      <c r="R21" s="188"/>
      <c r="S21" s="188"/>
      <c r="T21" s="188"/>
    </row>
    <row r="22" spans="1:20" ht="14.25" customHeight="1">
      <c r="A22" s="541">
        <v>45390</v>
      </c>
      <c r="B22" s="542" t="s">
        <v>278</v>
      </c>
      <c r="C22" s="543" t="s">
        <v>249</v>
      </c>
      <c r="D22" s="543" t="s">
        <v>250</v>
      </c>
      <c r="E22" s="543" t="s">
        <v>279</v>
      </c>
      <c r="F22" s="544">
        <v>14526283.779999999</v>
      </c>
      <c r="G22" s="545">
        <v>14526283.779999999</v>
      </c>
      <c r="H22" s="546"/>
      <c r="I22" s="255"/>
      <c r="J22" s="255"/>
      <c r="K22" s="255"/>
      <c r="L22" s="255"/>
      <c r="M22" s="255"/>
      <c r="N22" s="188"/>
      <c r="O22" s="188"/>
      <c r="P22" s="188"/>
      <c r="Q22" s="188"/>
      <c r="R22" s="188"/>
      <c r="S22" s="188"/>
      <c r="T22" s="188"/>
    </row>
    <row r="23" spans="1:20" ht="14.25" customHeight="1">
      <c r="A23" s="541">
        <v>45397</v>
      </c>
      <c r="B23" s="542" t="s">
        <v>280</v>
      </c>
      <c r="C23" s="543" t="s">
        <v>249</v>
      </c>
      <c r="D23" s="543" t="s">
        <v>250</v>
      </c>
      <c r="E23" s="543" t="s">
        <v>281</v>
      </c>
      <c r="F23" s="544">
        <v>64254201.369999997</v>
      </c>
      <c r="G23" s="545">
        <v>64254201.369999997</v>
      </c>
      <c r="H23" s="546"/>
      <c r="I23" s="255"/>
      <c r="J23" s="255"/>
      <c r="K23" s="255"/>
      <c r="L23" s="255"/>
      <c r="M23" s="255"/>
      <c r="N23" s="188"/>
      <c r="O23" s="188"/>
      <c r="P23" s="188"/>
      <c r="Q23" s="188"/>
      <c r="R23" s="188"/>
      <c r="S23" s="188"/>
      <c r="T23" s="188"/>
    </row>
    <row r="24" spans="1:20" ht="14.25" customHeight="1">
      <c r="A24" s="541">
        <v>45404</v>
      </c>
      <c r="B24" s="542" t="s">
        <v>282</v>
      </c>
      <c r="C24" s="543" t="s">
        <v>249</v>
      </c>
      <c r="D24" s="543" t="s">
        <v>250</v>
      </c>
      <c r="E24" s="543" t="s">
        <v>283</v>
      </c>
      <c r="F24" s="544">
        <v>83466119.480000004</v>
      </c>
      <c r="G24" s="545">
        <v>83466119.480000004</v>
      </c>
      <c r="H24" s="546"/>
      <c r="I24" s="255"/>
      <c r="J24" s="255"/>
      <c r="K24" s="255"/>
      <c r="L24" s="255"/>
      <c r="M24" s="255"/>
      <c r="N24" s="188"/>
      <c r="O24" s="188"/>
      <c r="P24" s="188"/>
      <c r="Q24" s="188"/>
      <c r="R24" s="188"/>
      <c r="S24" s="188"/>
      <c r="T24" s="188"/>
    </row>
    <row r="25" spans="1:20" ht="14.25" customHeight="1">
      <c r="A25" s="541">
        <v>45411</v>
      </c>
      <c r="B25" s="542" t="s">
        <v>284</v>
      </c>
      <c r="C25" s="543" t="s">
        <v>249</v>
      </c>
      <c r="D25" s="543" t="s">
        <v>250</v>
      </c>
      <c r="E25" s="543" t="s">
        <v>285</v>
      </c>
      <c r="F25" s="544">
        <v>123439117.12</v>
      </c>
      <c r="G25" s="545">
        <v>123439117.12</v>
      </c>
      <c r="H25" s="546"/>
      <c r="I25" s="255"/>
      <c r="J25" s="255"/>
      <c r="K25" s="255"/>
      <c r="L25" s="255"/>
      <c r="M25" s="255"/>
      <c r="N25" s="188"/>
      <c r="O25" s="188"/>
      <c r="P25" s="188"/>
      <c r="Q25" s="188"/>
      <c r="R25" s="188"/>
      <c r="S25" s="188"/>
      <c r="T25" s="188"/>
    </row>
    <row r="26" spans="1:20" ht="14.25" customHeight="1">
      <c r="A26" s="541">
        <v>45418</v>
      </c>
      <c r="B26" s="542" t="s">
        <v>286</v>
      </c>
      <c r="C26" s="543" t="s">
        <v>249</v>
      </c>
      <c r="D26" s="543" t="s">
        <v>250</v>
      </c>
      <c r="E26" s="543" t="s">
        <v>287</v>
      </c>
      <c r="F26" s="544">
        <v>52363251.409999996</v>
      </c>
      <c r="G26" s="545">
        <v>52363251.409999996</v>
      </c>
      <c r="H26" s="546"/>
      <c r="I26" s="255"/>
      <c r="J26" s="255"/>
      <c r="K26" s="255"/>
      <c r="L26" s="255"/>
      <c r="M26" s="255"/>
      <c r="N26" s="188"/>
      <c r="O26" s="188"/>
      <c r="P26" s="188"/>
      <c r="Q26" s="188"/>
      <c r="R26" s="188"/>
      <c r="S26" s="188"/>
      <c r="T26" s="188"/>
    </row>
    <row r="27" spans="1:20" ht="14.25" customHeight="1">
      <c r="A27" s="541">
        <v>45425</v>
      </c>
      <c r="B27" s="542" t="s">
        <v>288</v>
      </c>
      <c r="C27" s="543" t="s">
        <v>249</v>
      </c>
      <c r="D27" s="543" t="s">
        <v>250</v>
      </c>
      <c r="E27" s="543" t="s">
        <v>289</v>
      </c>
      <c r="F27" s="544">
        <v>36664463.590000004</v>
      </c>
      <c r="G27" s="545">
        <v>36664463.590000004</v>
      </c>
      <c r="H27" s="546"/>
      <c r="I27" s="255"/>
      <c r="J27" s="255"/>
      <c r="K27" s="255"/>
      <c r="L27" s="255"/>
      <c r="M27" s="255"/>
      <c r="N27" s="188"/>
      <c r="O27" s="188"/>
      <c r="P27" s="188"/>
      <c r="Q27" s="188"/>
      <c r="R27" s="188"/>
      <c r="S27" s="188"/>
      <c r="T27" s="188"/>
    </row>
    <row r="28" spans="1:20" ht="14.25" customHeight="1">
      <c r="A28" s="541">
        <v>45432</v>
      </c>
      <c r="B28" s="542" t="s">
        <v>290</v>
      </c>
      <c r="C28" s="543" t="s">
        <v>249</v>
      </c>
      <c r="D28" s="543" t="s">
        <v>250</v>
      </c>
      <c r="E28" s="543" t="s">
        <v>291</v>
      </c>
      <c r="F28" s="544">
        <v>213577318.69999999</v>
      </c>
      <c r="G28" s="545">
        <v>213577318.69999999</v>
      </c>
      <c r="H28" s="546"/>
      <c r="I28" s="255"/>
      <c r="J28" s="255"/>
      <c r="K28" s="255"/>
      <c r="L28" s="255"/>
      <c r="M28" s="255"/>
      <c r="N28" s="188"/>
      <c r="O28" s="188"/>
      <c r="P28" s="188"/>
      <c r="Q28" s="188"/>
      <c r="R28" s="188"/>
      <c r="S28" s="188"/>
      <c r="T28" s="188"/>
    </row>
    <row r="29" spans="1:20" ht="14.25" customHeight="1">
      <c r="A29" s="541">
        <v>45439</v>
      </c>
      <c r="B29" s="542" t="s">
        <v>292</v>
      </c>
      <c r="C29" s="543" t="s">
        <v>249</v>
      </c>
      <c r="D29" s="543" t="s">
        <v>250</v>
      </c>
      <c r="E29" s="543" t="s">
        <v>293</v>
      </c>
      <c r="F29" s="544">
        <v>208099949.33000001</v>
      </c>
      <c r="G29" s="545">
        <v>208099949.33000001</v>
      </c>
      <c r="H29" s="546"/>
      <c r="I29" s="255"/>
      <c r="J29" s="255"/>
      <c r="K29" s="255"/>
      <c r="L29" s="255"/>
      <c r="M29" s="255"/>
      <c r="N29" s="188"/>
      <c r="O29" s="188"/>
      <c r="P29" s="188"/>
      <c r="Q29" s="188"/>
      <c r="R29" s="188"/>
      <c r="S29" s="188"/>
      <c r="T29" s="188"/>
    </row>
    <row r="30" spans="1:20" ht="14.25" customHeight="1">
      <c r="A30" s="541">
        <v>45446</v>
      </c>
      <c r="B30" s="542" t="s">
        <v>294</v>
      </c>
      <c r="C30" s="543" t="s">
        <v>249</v>
      </c>
      <c r="D30" s="543" t="s">
        <v>250</v>
      </c>
      <c r="E30" s="543" t="s">
        <v>295</v>
      </c>
      <c r="F30" s="544">
        <v>80611848.209999993</v>
      </c>
      <c r="G30" s="545">
        <v>80611848.209999993</v>
      </c>
      <c r="H30" s="546"/>
      <c r="I30" s="255"/>
      <c r="J30" s="255"/>
      <c r="K30" s="255"/>
      <c r="L30" s="255"/>
      <c r="M30" s="255"/>
      <c r="N30" s="188"/>
      <c r="O30" s="188"/>
      <c r="P30" s="188"/>
      <c r="Q30" s="188"/>
      <c r="R30" s="188"/>
      <c r="S30" s="188"/>
      <c r="T30" s="188"/>
    </row>
    <row r="31" spans="1:20" ht="14.25" customHeight="1">
      <c r="A31" s="541">
        <v>45453</v>
      </c>
      <c r="B31" s="542" t="s">
        <v>296</v>
      </c>
      <c r="C31" s="543" t="s">
        <v>249</v>
      </c>
      <c r="D31" s="543" t="s">
        <v>250</v>
      </c>
      <c r="E31" s="543" t="s">
        <v>297</v>
      </c>
      <c r="F31" s="544">
        <v>28985685.079999998</v>
      </c>
      <c r="G31" s="545">
        <v>28985685.079999998</v>
      </c>
      <c r="H31" s="546"/>
      <c r="I31" s="255"/>
      <c r="J31" s="255"/>
      <c r="K31" s="255"/>
      <c r="L31" s="255"/>
      <c r="M31" s="255"/>
      <c r="N31" s="188"/>
      <c r="O31" s="188"/>
      <c r="P31" s="188"/>
      <c r="Q31" s="188"/>
      <c r="R31" s="188"/>
      <c r="S31" s="188"/>
      <c r="T31" s="188"/>
    </row>
    <row r="32" spans="1:20" ht="14.25" customHeight="1">
      <c r="A32" s="541">
        <v>45461</v>
      </c>
      <c r="B32" s="542" t="s">
        <v>298</v>
      </c>
      <c r="C32" s="543" t="s">
        <v>249</v>
      </c>
      <c r="D32" s="543" t="s">
        <v>250</v>
      </c>
      <c r="E32" s="543" t="s">
        <v>299</v>
      </c>
      <c r="F32" s="544">
        <v>105735427.93000001</v>
      </c>
      <c r="G32" s="545">
        <v>105735427.93000001</v>
      </c>
      <c r="H32" s="546"/>
      <c r="I32" s="255"/>
      <c r="J32" s="255"/>
      <c r="K32" s="255"/>
      <c r="L32" s="255"/>
      <c r="M32" s="255"/>
      <c r="N32" s="188"/>
      <c r="O32" s="188"/>
      <c r="P32" s="188"/>
      <c r="Q32" s="188"/>
      <c r="R32" s="188"/>
      <c r="S32" s="188"/>
      <c r="T32" s="188"/>
    </row>
    <row r="33" spans="1:20" ht="14.25" customHeight="1">
      <c r="A33" s="541">
        <v>45467</v>
      </c>
      <c r="B33" s="542" t="s">
        <v>300</v>
      </c>
      <c r="C33" s="543" t="s">
        <v>249</v>
      </c>
      <c r="D33" s="543" t="s">
        <v>250</v>
      </c>
      <c r="E33" s="543" t="s">
        <v>301</v>
      </c>
      <c r="F33" s="544">
        <v>89501553.349999994</v>
      </c>
      <c r="G33" s="545">
        <v>89501553.349999994</v>
      </c>
      <c r="H33" s="546"/>
      <c r="I33" s="255"/>
      <c r="J33" s="255"/>
      <c r="K33" s="255"/>
      <c r="L33" s="255"/>
      <c r="M33" s="255"/>
      <c r="N33" s="188"/>
      <c r="O33" s="188"/>
      <c r="P33" s="188"/>
      <c r="Q33" s="188"/>
      <c r="R33" s="188"/>
      <c r="S33" s="188"/>
      <c r="T33" s="188"/>
    </row>
    <row r="34" spans="1:20" ht="14.25" customHeight="1">
      <c r="A34" s="541">
        <v>45474</v>
      </c>
      <c r="B34" s="542" t="s">
        <v>302</v>
      </c>
      <c r="C34" s="543" t="s">
        <v>249</v>
      </c>
      <c r="D34" s="543" t="s">
        <v>250</v>
      </c>
      <c r="E34" s="543" t="s">
        <v>303</v>
      </c>
      <c r="F34" s="544">
        <v>172228762.96000001</v>
      </c>
      <c r="G34" s="545">
        <v>172228762.96000001</v>
      </c>
      <c r="H34" s="546"/>
      <c r="I34" s="255"/>
      <c r="J34" s="255"/>
      <c r="K34" s="255"/>
      <c r="L34" s="255"/>
      <c r="M34" s="255"/>
      <c r="N34" s="188"/>
      <c r="O34" s="188"/>
      <c r="P34" s="188"/>
      <c r="Q34" s="188"/>
      <c r="R34" s="188"/>
      <c r="S34" s="188"/>
      <c r="T34" s="188"/>
    </row>
    <row r="35" spans="1:20" ht="14.25" customHeight="1">
      <c r="A35" s="541">
        <v>45481</v>
      </c>
      <c r="B35" s="542" t="s">
        <v>304</v>
      </c>
      <c r="C35" s="543" t="s">
        <v>249</v>
      </c>
      <c r="D35" s="543" t="s">
        <v>250</v>
      </c>
      <c r="E35" s="543" t="s">
        <v>305</v>
      </c>
      <c r="F35" s="544">
        <v>55655293.469999999</v>
      </c>
      <c r="G35" s="545">
        <v>55655293.469999999</v>
      </c>
      <c r="H35" s="546"/>
      <c r="I35" s="255"/>
      <c r="J35" s="255"/>
      <c r="K35" s="255"/>
      <c r="L35" s="255"/>
      <c r="M35" s="255"/>
      <c r="N35" s="188"/>
      <c r="O35" s="188"/>
      <c r="P35" s="188"/>
      <c r="Q35" s="188"/>
      <c r="R35" s="188"/>
      <c r="S35" s="188"/>
      <c r="T35" s="188"/>
    </row>
    <row r="36" spans="1:20" ht="14.25" customHeight="1">
      <c r="A36" s="541">
        <v>45488</v>
      </c>
      <c r="B36" s="542" t="s">
        <v>306</v>
      </c>
      <c r="C36" s="543" t="s">
        <v>249</v>
      </c>
      <c r="D36" s="543" t="s">
        <v>250</v>
      </c>
      <c r="E36" s="543" t="s">
        <v>307</v>
      </c>
      <c r="F36" s="544">
        <v>40507500.020000003</v>
      </c>
      <c r="G36" s="545">
        <v>40507500.020000003</v>
      </c>
      <c r="H36" s="546"/>
      <c r="I36" s="255"/>
      <c r="J36" s="255"/>
      <c r="K36" s="255"/>
      <c r="L36" s="255"/>
      <c r="M36" s="255"/>
      <c r="N36" s="188"/>
      <c r="O36" s="188"/>
      <c r="P36" s="188"/>
      <c r="Q36" s="188"/>
      <c r="R36" s="188"/>
      <c r="S36" s="188"/>
      <c r="T36" s="188"/>
    </row>
    <row r="37" spans="1:20" ht="14.25" customHeight="1">
      <c r="A37" s="541">
        <v>45495</v>
      </c>
      <c r="B37" s="542" t="s">
        <v>308</v>
      </c>
      <c r="C37" s="543" t="s">
        <v>249</v>
      </c>
      <c r="D37" s="543" t="s">
        <v>250</v>
      </c>
      <c r="E37" s="543" t="s">
        <v>309</v>
      </c>
      <c r="F37" s="544">
        <v>137005256.30000001</v>
      </c>
      <c r="G37" s="545">
        <v>137005256.30000001</v>
      </c>
      <c r="H37" s="546"/>
      <c r="I37" s="255"/>
      <c r="J37" s="255"/>
      <c r="K37" s="255"/>
      <c r="L37" s="255"/>
      <c r="M37" s="255"/>
      <c r="N37" s="188"/>
      <c r="O37" s="188"/>
      <c r="P37" s="188"/>
      <c r="Q37" s="188"/>
      <c r="R37" s="188"/>
      <c r="S37" s="188"/>
      <c r="T37" s="188"/>
    </row>
    <row r="38" spans="1:20" ht="14.25" customHeight="1">
      <c r="A38" s="541">
        <v>45502</v>
      </c>
      <c r="B38" s="542" t="s">
        <v>310</v>
      </c>
      <c r="C38" s="543" t="s">
        <v>249</v>
      </c>
      <c r="D38" s="543" t="s">
        <v>250</v>
      </c>
      <c r="E38" s="543" t="s">
        <v>311</v>
      </c>
      <c r="F38" s="544">
        <v>156872881.34999999</v>
      </c>
      <c r="G38" s="545">
        <v>156872881.34999999</v>
      </c>
      <c r="H38" s="546"/>
      <c r="I38" s="255"/>
      <c r="J38" s="255"/>
      <c r="K38" s="255"/>
      <c r="L38" s="255"/>
      <c r="M38" s="255"/>
      <c r="N38" s="188"/>
      <c r="O38" s="188"/>
      <c r="P38" s="188"/>
      <c r="Q38" s="188"/>
      <c r="R38" s="188"/>
      <c r="S38" s="188"/>
      <c r="T38" s="188"/>
    </row>
    <row r="39" spans="1:20" ht="14.25" customHeight="1">
      <c r="A39" s="541">
        <v>45509</v>
      </c>
      <c r="B39" s="542" t="s">
        <v>312</v>
      </c>
      <c r="C39" s="543" t="s">
        <v>249</v>
      </c>
      <c r="D39" s="543" t="s">
        <v>250</v>
      </c>
      <c r="E39" s="543" t="s">
        <v>313</v>
      </c>
      <c r="F39" s="544">
        <v>58365744.07</v>
      </c>
      <c r="G39" s="545">
        <v>58365744.07</v>
      </c>
      <c r="H39" s="546"/>
      <c r="I39" s="255"/>
      <c r="J39" s="255"/>
      <c r="K39" s="255"/>
      <c r="L39" s="255"/>
      <c r="M39" s="255"/>
      <c r="N39" s="188"/>
      <c r="O39" s="188"/>
      <c r="P39" s="188"/>
      <c r="Q39" s="188"/>
      <c r="R39" s="188"/>
      <c r="S39" s="188"/>
      <c r="T39" s="188"/>
    </row>
    <row r="40" spans="1:20" ht="14.25" customHeight="1">
      <c r="A40" s="541">
        <v>45516</v>
      </c>
      <c r="B40" s="542" t="s">
        <v>314</v>
      </c>
      <c r="C40" s="543" t="s">
        <v>249</v>
      </c>
      <c r="D40" s="543" t="s">
        <v>250</v>
      </c>
      <c r="E40" s="543" t="s">
        <v>315</v>
      </c>
      <c r="F40" s="544">
        <v>37440723.960000001</v>
      </c>
      <c r="G40" s="545">
        <v>37440723.960000001</v>
      </c>
      <c r="H40" s="546"/>
      <c r="I40" s="255"/>
      <c r="J40" s="255"/>
      <c r="K40" s="255"/>
      <c r="L40" s="255"/>
      <c r="M40" s="255"/>
      <c r="N40" s="188"/>
      <c r="O40" s="188"/>
      <c r="P40" s="188"/>
      <c r="Q40" s="188"/>
      <c r="R40" s="188"/>
      <c r="S40" s="188"/>
      <c r="T40" s="188"/>
    </row>
    <row r="41" spans="1:20" ht="14.25" customHeight="1">
      <c r="A41" s="541">
        <v>45523</v>
      </c>
      <c r="B41" s="542" t="s">
        <v>316</v>
      </c>
      <c r="C41" s="543" t="s">
        <v>249</v>
      </c>
      <c r="D41" s="543" t="s">
        <v>250</v>
      </c>
      <c r="E41" s="543" t="s">
        <v>317</v>
      </c>
      <c r="F41" s="544">
        <v>124067085.51000001</v>
      </c>
      <c r="G41" s="545">
        <v>124067085.51000001</v>
      </c>
      <c r="H41" s="546"/>
      <c r="I41" s="255"/>
      <c r="J41" s="255"/>
      <c r="K41" s="255"/>
      <c r="L41" s="255"/>
      <c r="M41" s="255"/>
      <c r="N41" s="188"/>
      <c r="O41" s="188"/>
      <c r="P41" s="188"/>
      <c r="Q41" s="188"/>
      <c r="R41" s="188"/>
      <c r="S41" s="188"/>
      <c r="T41" s="188"/>
    </row>
    <row r="42" spans="1:20" ht="14.25" customHeight="1">
      <c r="A42" s="541">
        <v>45530</v>
      </c>
      <c r="B42" s="542" t="s">
        <v>318</v>
      </c>
      <c r="C42" s="543" t="s">
        <v>249</v>
      </c>
      <c r="D42" s="543" t="s">
        <v>250</v>
      </c>
      <c r="E42" s="543" t="s">
        <v>319</v>
      </c>
      <c r="F42" s="544">
        <v>136348942.22999999</v>
      </c>
      <c r="G42" s="545">
        <v>136348942.22999999</v>
      </c>
      <c r="H42" s="546"/>
      <c r="I42" s="255"/>
      <c r="J42" s="255"/>
      <c r="K42" s="255"/>
      <c r="L42" s="255"/>
      <c r="M42" s="255"/>
      <c r="N42" s="188"/>
      <c r="O42" s="188"/>
      <c r="P42" s="188"/>
      <c r="Q42" s="188"/>
      <c r="R42" s="188"/>
      <c r="S42" s="188"/>
      <c r="T42" s="188"/>
    </row>
    <row r="43" spans="1:20" ht="14.25" customHeight="1">
      <c r="A43" s="541">
        <v>45537</v>
      </c>
      <c r="B43" s="542" t="s">
        <v>320</v>
      </c>
      <c r="C43" s="543" t="s">
        <v>249</v>
      </c>
      <c r="D43" s="543" t="s">
        <v>250</v>
      </c>
      <c r="E43" s="543" t="s">
        <v>321</v>
      </c>
      <c r="F43" s="544">
        <v>127356551.37</v>
      </c>
      <c r="G43" s="545">
        <v>127356551.37</v>
      </c>
      <c r="H43" s="546"/>
      <c r="I43" s="255"/>
      <c r="J43" s="255"/>
      <c r="K43" s="255"/>
      <c r="L43" s="255"/>
      <c r="M43" s="255"/>
      <c r="N43" s="188"/>
      <c r="O43" s="188"/>
      <c r="P43" s="188"/>
      <c r="Q43" s="188"/>
      <c r="R43" s="188"/>
      <c r="S43" s="188"/>
      <c r="T43" s="188"/>
    </row>
    <row r="44" spans="1:20" ht="14.25" customHeight="1">
      <c r="A44" s="541">
        <v>45544</v>
      </c>
      <c r="B44" s="542" t="s">
        <v>322</v>
      </c>
      <c r="C44" s="543" t="s">
        <v>249</v>
      </c>
      <c r="D44" s="543" t="s">
        <v>250</v>
      </c>
      <c r="E44" s="543" t="s">
        <v>323</v>
      </c>
      <c r="F44" s="544">
        <v>31291769.140000001</v>
      </c>
      <c r="G44" s="545">
        <v>31291769.140000001</v>
      </c>
      <c r="H44" s="546"/>
      <c r="I44" s="255"/>
      <c r="J44" s="255"/>
      <c r="K44" s="255"/>
      <c r="L44" s="255"/>
      <c r="M44" s="255"/>
      <c r="N44" s="188"/>
      <c r="O44" s="188"/>
      <c r="P44" s="188"/>
      <c r="Q44" s="188"/>
      <c r="R44" s="188"/>
      <c r="S44" s="188"/>
      <c r="T44" s="188"/>
    </row>
    <row r="45" spans="1:20" ht="14.25" customHeight="1">
      <c r="A45" s="541">
        <v>45551</v>
      </c>
      <c r="B45" s="542" t="s">
        <v>324</v>
      </c>
      <c r="C45" s="543" t="s">
        <v>249</v>
      </c>
      <c r="D45" s="543" t="s">
        <v>250</v>
      </c>
      <c r="E45" s="543" t="s">
        <v>325</v>
      </c>
      <c r="F45" s="544">
        <v>110343849.02</v>
      </c>
      <c r="G45" s="545">
        <v>110343849.02</v>
      </c>
      <c r="H45" s="546"/>
      <c r="I45" s="255"/>
      <c r="J45" s="255"/>
      <c r="K45" s="255"/>
      <c r="L45" s="255"/>
      <c r="M45" s="255"/>
      <c r="N45" s="188"/>
      <c r="O45" s="188"/>
      <c r="P45" s="188"/>
      <c r="Q45" s="188"/>
      <c r="R45" s="188"/>
      <c r="S45" s="188"/>
      <c r="T45" s="188"/>
    </row>
    <row r="46" spans="1:20" ht="14.25" customHeight="1">
      <c r="A46" s="541">
        <v>45558</v>
      </c>
      <c r="B46" s="542" t="s">
        <v>326</v>
      </c>
      <c r="C46" s="543" t="s">
        <v>249</v>
      </c>
      <c r="D46" s="543" t="s">
        <v>250</v>
      </c>
      <c r="E46" s="543" t="s">
        <v>327</v>
      </c>
      <c r="F46" s="544">
        <v>93010959.219999999</v>
      </c>
      <c r="G46" s="545">
        <v>93010959.219999999</v>
      </c>
      <c r="H46" s="546"/>
      <c r="I46" s="255"/>
      <c r="J46" s="255"/>
      <c r="K46" s="255"/>
      <c r="L46" s="255"/>
      <c r="M46" s="255"/>
      <c r="N46" s="188"/>
      <c r="O46" s="188"/>
      <c r="P46" s="188"/>
      <c r="Q46" s="188"/>
      <c r="R46" s="188"/>
      <c r="S46" s="188"/>
      <c r="T46" s="188"/>
    </row>
    <row r="47" spans="1:20" ht="14.25" customHeight="1">
      <c r="A47" s="541">
        <v>45565</v>
      </c>
      <c r="B47" s="542" t="s">
        <v>328</v>
      </c>
      <c r="C47" s="543" t="s">
        <v>249</v>
      </c>
      <c r="D47" s="543" t="s">
        <v>250</v>
      </c>
      <c r="E47" s="543" t="s">
        <v>329</v>
      </c>
      <c r="F47" s="544">
        <v>195372350.33000001</v>
      </c>
      <c r="G47" s="545">
        <v>195372350.33000001</v>
      </c>
      <c r="H47" s="546"/>
      <c r="I47" s="255"/>
      <c r="J47" s="255"/>
      <c r="K47" s="255"/>
      <c r="L47" s="255"/>
      <c r="M47" s="255"/>
      <c r="N47" s="188"/>
      <c r="O47" s="188"/>
      <c r="P47" s="188"/>
      <c r="Q47" s="188"/>
      <c r="R47" s="188"/>
      <c r="S47" s="188"/>
      <c r="T47" s="188"/>
    </row>
    <row r="48" spans="1:20" ht="14.25" customHeight="1">
      <c r="A48" s="541">
        <v>45572</v>
      </c>
      <c r="B48" s="542" t="s">
        <v>330</v>
      </c>
      <c r="C48" s="543" t="s">
        <v>249</v>
      </c>
      <c r="D48" s="543" t="s">
        <v>250</v>
      </c>
      <c r="E48" s="543" t="s">
        <v>331</v>
      </c>
      <c r="F48" s="544">
        <v>54000656.380000003</v>
      </c>
      <c r="G48" s="545">
        <v>54000656.380000003</v>
      </c>
      <c r="H48" s="546"/>
      <c r="I48" s="255"/>
      <c r="J48" s="255"/>
      <c r="K48" s="255"/>
      <c r="L48" s="255"/>
      <c r="M48" s="255"/>
      <c r="N48" s="188"/>
      <c r="O48" s="188"/>
      <c r="P48" s="188"/>
      <c r="Q48" s="188"/>
      <c r="R48" s="188"/>
      <c r="S48" s="188"/>
      <c r="T48" s="188"/>
    </row>
    <row r="49" spans="1:20" ht="14.25" customHeight="1">
      <c r="A49" s="541">
        <v>45579</v>
      </c>
      <c r="B49" s="542" t="s">
        <v>332</v>
      </c>
      <c r="C49" s="543" t="s">
        <v>249</v>
      </c>
      <c r="D49" s="543" t="s">
        <v>250</v>
      </c>
      <c r="E49" s="543" t="s">
        <v>333</v>
      </c>
      <c r="F49" s="544">
        <v>63152609.409999996</v>
      </c>
      <c r="G49" s="545">
        <v>63152609.409999996</v>
      </c>
      <c r="H49" s="546"/>
      <c r="I49" s="255"/>
      <c r="J49" s="255"/>
      <c r="K49" s="255"/>
      <c r="L49" s="255"/>
      <c r="M49" s="255"/>
      <c r="N49" s="188"/>
      <c r="O49" s="188"/>
      <c r="P49" s="188"/>
      <c r="Q49" s="188"/>
      <c r="R49" s="188"/>
      <c r="S49" s="188"/>
      <c r="T49" s="188"/>
    </row>
    <row r="50" spans="1:20" ht="14.25" customHeight="1">
      <c r="A50" s="541">
        <v>45586</v>
      </c>
      <c r="B50" s="542" t="s">
        <v>334</v>
      </c>
      <c r="C50" s="543" t="s">
        <v>249</v>
      </c>
      <c r="D50" s="543" t="s">
        <v>250</v>
      </c>
      <c r="E50" s="543" t="s">
        <v>335</v>
      </c>
      <c r="F50" s="544">
        <v>122013270.20999999</v>
      </c>
      <c r="G50" s="545">
        <v>122013270.20999999</v>
      </c>
      <c r="H50" s="546"/>
      <c r="I50" s="255"/>
      <c r="J50" s="255"/>
      <c r="K50" s="255"/>
      <c r="L50" s="255"/>
      <c r="M50" s="255"/>
      <c r="N50" s="188"/>
      <c r="O50" s="188"/>
      <c r="P50" s="188"/>
      <c r="Q50" s="188"/>
      <c r="R50" s="188"/>
      <c r="S50" s="188"/>
      <c r="T50" s="188"/>
    </row>
    <row r="51" spans="1:20" ht="14.25" customHeight="1">
      <c r="A51" s="541">
        <v>45593</v>
      </c>
      <c r="B51" s="542" t="s">
        <v>336</v>
      </c>
      <c r="C51" s="543" t="s">
        <v>249</v>
      </c>
      <c r="D51" s="543" t="s">
        <v>250</v>
      </c>
      <c r="E51" s="543" t="s">
        <v>329</v>
      </c>
      <c r="F51" s="544">
        <v>190089946.21000001</v>
      </c>
      <c r="G51" s="545">
        <v>190089946.21000001</v>
      </c>
      <c r="H51" s="546"/>
      <c r="I51" s="255"/>
      <c r="J51" s="255"/>
      <c r="K51" s="255"/>
      <c r="L51" s="255"/>
      <c r="M51" s="255"/>
      <c r="N51" s="188"/>
      <c r="O51" s="188"/>
      <c r="P51" s="188"/>
      <c r="Q51" s="188"/>
      <c r="R51" s="188"/>
      <c r="S51" s="188"/>
      <c r="T51" s="188"/>
    </row>
    <row r="52" spans="1:20" ht="14.25" customHeight="1">
      <c r="A52" s="541">
        <v>45600</v>
      </c>
      <c r="B52" s="542" t="s">
        <v>337</v>
      </c>
      <c r="C52" s="543" t="s">
        <v>249</v>
      </c>
      <c r="D52" s="543" t="s">
        <v>250</v>
      </c>
      <c r="E52" s="543" t="s">
        <v>338</v>
      </c>
      <c r="F52" s="544">
        <v>87031875.079999998</v>
      </c>
      <c r="G52" s="545">
        <v>87031875.079999998</v>
      </c>
      <c r="H52" s="546"/>
      <c r="I52" s="255"/>
      <c r="J52" s="255"/>
      <c r="K52" s="255"/>
      <c r="L52" s="255"/>
      <c r="M52" s="255"/>
      <c r="N52" s="188"/>
      <c r="O52" s="188"/>
      <c r="P52" s="188"/>
      <c r="Q52" s="188"/>
      <c r="R52" s="188"/>
      <c r="S52" s="188"/>
      <c r="T52" s="188"/>
    </row>
    <row r="53" spans="1:20" ht="14.25" customHeight="1">
      <c r="A53" s="541">
        <v>45607</v>
      </c>
      <c r="B53" s="542" t="s">
        <v>339</v>
      </c>
      <c r="C53" s="543" t="s">
        <v>249</v>
      </c>
      <c r="D53" s="543" t="s">
        <v>250</v>
      </c>
      <c r="E53" s="543" t="s">
        <v>340</v>
      </c>
      <c r="F53" s="544">
        <v>29431701.579999998</v>
      </c>
      <c r="G53" s="545">
        <v>29431701.579999998</v>
      </c>
      <c r="H53" s="546"/>
      <c r="I53" s="255"/>
      <c r="J53" s="255"/>
      <c r="K53" s="255"/>
      <c r="L53" s="255"/>
      <c r="M53" s="255"/>
      <c r="N53" s="188"/>
      <c r="O53" s="188"/>
      <c r="P53" s="188"/>
      <c r="Q53" s="188"/>
      <c r="R53" s="188"/>
      <c r="S53" s="188"/>
      <c r="T53" s="188"/>
    </row>
    <row r="54" spans="1:20" ht="14.25" customHeight="1">
      <c r="A54" s="541">
        <v>45615</v>
      </c>
      <c r="B54" s="542" t="s">
        <v>341</v>
      </c>
      <c r="C54" s="543" t="s">
        <v>249</v>
      </c>
      <c r="D54" s="543" t="s">
        <v>250</v>
      </c>
      <c r="E54" s="543" t="s">
        <v>342</v>
      </c>
      <c r="F54" s="544">
        <v>123258800.39</v>
      </c>
      <c r="G54" s="545">
        <v>123258800.39</v>
      </c>
      <c r="H54" s="546"/>
      <c r="I54" s="255"/>
      <c r="J54" s="255"/>
      <c r="K54" s="255"/>
      <c r="L54" s="255"/>
      <c r="M54" s="255"/>
      <c r="N54" s="188"/>
      <c r="O54" s="188"/>
      <c r="P54" s="188"/>
      <c r="Q54" s="188"/>
      <c r="R54" s="188"/>
      <c r="S54" s="188"/>
      <c r="T54" s="188"/>
    </row>
    <row r="55" spans="1:20" ht="14.25" customHeight="1">
      <c r="A55" s="541">
        <v>45621</v>
      </c>
      <c r="B55" s="542" t="s">
        <v>343</v>
      </c>
      <c r="C55" s="543" t="s">
        <v>249</v>
      </c>
      <c r="D55" s="543" t="s">
        <v>250</v>
      </c>
      <c r="E55" s="543" t="s">
        <v>344</v>
      </c>
      <c r="F55" s="544">
        <v>121860641.25</v>
      </c>
      <c r="G55" s="545">
        <v>121860641.25</v>
      </c>
      <c r="H55" s="546"/>
      <c r="I55" s="255"/>
      <c r="J55" s="255"/>
      <c r="K55" s="255"/>
      <c r="L55" s="255"/>
      <c r="M55" s="255"/>
      <c r="N55" s="188"/>
      <c r="O55" s="188"/>
      <c r="P55" s="188"/>
      <c r="Q55" s="188"/>
      <c r="R55" s="188"/>
      <c r="S55" s="188"/>
      <c r="T55" s="188"/>
    </row>
    <row r="56" spans="1:20" ht="14.25" customHeight="1">
      <c r="A56" s="541">
        <v>45628</v>
      </c>
      <c r="B56" s="542" t="s">
        <v>345</v>
      </c>
      <c r="C56" s="543" t="s">
        <v>249</v>
      </c>
      <c r="D56" s="543" t="s">
        <v>250</v>
      </c>
      <c r="E56" s="543" t="s">
        <v>346</v>
      </c>
      <c r="F56" s="544">
        <v>217142127.28</v>
      </c>
      <c r="G56" s="545">
        <v>217142127.28</v>
      </c>
      <c r="H56" s="546"/>
      <c r="I56" s="255"/>
      <c r="J56" s="255"/>
      <c r="K56" s="255"/>
      <c r="L56" s="255"/>
      <c r="M56" s="255"/>
      <c r="N56" s="188"/>
      <c r="O56" s="188"/>
      <c r="P56" s="188"/>
      <c r="Q56" s="188"/>
      <c r="R56" s="188"/>
      <c r="S56" s="188"/>
      <c r="T56" s="188"/>
    </row>
    <row r="57" spans="1:20" ht="14.25" customHeight="1">
      <c r="A57" s="541">
        <v>45635</v>
      </c>
      <c r="B57" s="542" t="s">
        <v>347</v>
      </c>
      <c r="C57" s="543" t="s">
        <v>249</v>
      </c>
      <c r="D57" s="543" t="s">
        <v>250</v>
      </c>
      <c r="E57" s="543" t="s">
        <v>348</v>
      </c>
      <c r="F57" s="544">
        <v>38537685.630000003</v>
      </c>
      <c r="G57" s="545">
        <v>38537685.630000003</v>
      </c>
      <c r="H57" s="546"/>
      <c r="I57" s="255"/>
      <c r="J57" s="255"/>
      <c r="K57" s="255"/>
      <c r="L57" s="255"/>
      <c r="M57" s="255"/>
      <c r="N57" s="188"/>
      <c r="O57" s="188"/>
      <c r="P57" s="188"/>
      <c r="Q57" s="188"/>
      <c r="R57" s="188"/>
      <c r="S57" s="188"/>
      <c r="T57" s="188"/>
    </row>
    <row r="58" spans="1:20" ht="14.25" customHeight="1">
      <c r="A58" s="541">
        <v>45642</v>
      </c>
      <c r="B58" s="542" t="s">
        <v>349</v>
      </c>
      <c r="C58" s="543" t="s">
        <v>249</v>
      </c>
      <c r="D58" s="543" t="s">
        <v>250</v>
      </c>
      <c r="E58" s="543" t="s">
        <v>350</v>
      </c>
      <c r="F58" s="544">
        <v>118530422.89</v>
      </c>
      <c r="G58" s="545">
        <v>118530422.89</v>
      </c>
      <c r="H58" s="546"/>
      <c r="I58" s="255"/>
      <c r="J58" s="255"/>
      <c r="K58" s="255"/>
      <c r="L58" s="255"/>
      <c r="M58" s="255"/>
      <c r="N58" s="188"/>
      <c r="O58" s="188"/>
      <c r="P58" s="188"/>
      <c r="Q58" s="188"/>
      <c r="R58" s="188"/>
      <c r="S58" s="188"/>
      <c r="T58" s="188"/>
    </row>
    <row r="59" spans="1:20" ht="14.25" customHeight="1">
      <c r="A59" s="541">
        <v>45649</v>
      </c>
      <c r="B59" s="542" t="s">
        <v>351</v>
      </c>
      <c r="C59" s="543" t="s">
        <v>249</v>
      </c>
      <c r="D59" s="543" t="s">
        <v>250</v>
      </c>
      <c r="E59" s="543" t="s">
        <v>352</v>
      </c>
      <c r="F59" s="544">
        <v>99815737.299999997</v>
      </c>
      <c r="G59" s="545">
        <v>99815737.299999997</v>
      </c>
      <c r="H59" s="546"/>
      <c r="I59" s="255"/>
      <c r="J59" s="255"/>
      <c r="K59" s="255"/>
      <c r="L59" s="255"/>
      <c r="M59" s="255"/>
      <c r="N59" s="188"/>
      <c r="O59" s="188"/>
      <c r="P59" s="188"/>
      <c r="Q59" s="188"/>
      <c r="R59" s="188"/>
      <c r="S59" s="188"/>
      <c r="T59" s="188"/>
    </row>
    <row r="60" spans="1:20" ht="14.25" customHeight="1" thickBot="1">
      <c r="A60" s="541">
        <v>45656</v>
      </c>
      <c r="B60" s="542" t="s">
        <v>353</v>
      </c>
      <c r="C60" s="543" t="s">
        <v>249</v>
      </c>
      <c r="D60" s="543" t="s">
        <v>250</v>
      </c>
      <c r="E60" s="543" t="s">
        <v>354</v>
      </c>
      <c r="F60" s="544">
        <v>152980844.69999999</v>
      </c>
      <c r="G60" s="545">
        <v>152980844.69999999</v>
      </c>
      <c r="H60" s="546"/>
      <c r="I60" s="255"/>
      <c r="J60" s="255"/>
      <c r="K60" s="255"/>
      <c r="L60" s="255"/>
      <c r="M60" s="255"/>
      <c r="N60" s="188"/>
      <c r="O60" s="188"/>
      <c r="P60" s="188"/>
      <c r="Q60" s="188"/>
      <c r="R60" s="188"/>
      <c r="S60" s="188"/>
      <c r="T60" s="188"/>
    </row>
    <row r="61" spans="1:20" ht="14.25" customHeight="1" thickBot="1">
      <c r="A61" s="680" t="s">
        <v>63</v>
      </c>
      <c r="B61" s="681"/>
      <c r="C61" s="681"/>
      <c r="D61" s="681"/>
      <c r="E61" s="682"/>
      <c r="F61" s="206">
        <f>SUM(F7:F60)</f>
        <v>4914357437.5100002</v>
      </c>
      <c r="G61" s="207">
        <f>SUM(G7:G60)</f>
        <v>4914357437.5100002</v>
      </c>
      <c r="H61" s="206"/>
      <c r="I61" s="255"/>
      <c r="J61" s="255"/>
      <c r="K61" s="255"/>
      <c r="L61" s="255"/>
      <c r="M61" s="255"/>
      <c r="N61" s="188"/>
      <c r="O61" s="188"/>
      <c r="P61" s="188"/>
      <c r="Q61" s="188"/>
      <c r="R61" s="188"/>
      <c r="S61" s="188"/>
      <c r="T61" s="188"/>
    </row>
    <row r="62" spans="1:20" ht="20.25" customHeight="1" thickBot="1">
      <c r="A62" s="689"/>
      <c r="B62" s="690"/>
      <c r="C62" s="690"/>
      <c r="D62" s="690"/>
      <c r="E62" s="690"/>
      <c r="F62" s="690"/>
      <c r="G62" s="691"/>
      <c r="H62" s="208"/>
      <c r="I62" s="255"/>
      <c r="J62" s="255"/>
      <c r="K62" s="255"/>
      <c r="L62" s="255"/>
      <c r="M62" s="255"/>
      <c r="N62" s="188"/>
      <c r="O62" s="188"/>
      <c r="P62" s="188"/>
      <c r="Q62" s="188"/>
      <c r="R62" s="188"/>
      <c r="S62" s="188"/>
      <c r="T62" s="188"/>
    </row>
    <row r="63" spans="1:20" s="192" customFormat="1" ht="24" customHeight="1" thickBot="1">
      <c r="A63" s="686" t="s">
        <v>144</v>
      </c>
      <c r="B63" s="687"/>
      <c r="C63" s="687"/>
      <c r="D63" s="687"/>
      <c r="E63" s="687"/>
      <c r="F63" s="687"/>
      <c r="G63" s="687"/>
      <c r="H63" s="688"/>
      <c r="I63" s="256"/>
      <c r="J63" s="256"/>
      <c r="K63" s="256"/>
      <c r="L63" s="256"/>
      <c r="M63" s="256"/>
      <c r="N63" s="191"/>
      <c r="O63" s="191"/>
      <c r="P63" s="191"/>
      <c r="Q63" s="191"/>
      <c r="R63" s="191"/>
      <c r="S63" s="191"/>
      <c r="T63" s="191"/>
    </row>
    <row r="64" spans="1:20" ht="62.25" customHeight="1" thickBot="1">
      <c r="A64" s="209" t="s">
        <v>139</v>
      </c>
      <c r="B64" s="210" t="s">
        <v>140</v>
      </c>
      <c r="C64" s="211" t="s">
        <v>150</v>
      </c>
      <c r="D64" s="213" t="s">
        <v>243</v>
      </c>
      <c r="E64" s="212" t="s">
        <v>0</v>
      </c>
      <c r="F64" s="213" t="s">
        <v>141</v>
      </c>
      <c r="G64" s="214" t="s">
        <v>142</v>
      </c>
      <c r="H64" s="214" t="s">
        <v>143</v>
      </c>
      <c r="I64" s="255"/>
      <c r="J64" s="255"/>
      <c r="K64" s="255"/>
      <c r="L64" s="255"/>
      <c r="M64" s="255"/>
      <c r="N64" s="188"/>
      <c r="O64" s="188"/>
      <c r="P64" s="188"/>
      <c r="Q64" s="188"/>
      <c r="R64" s="188"/>
      <c r="S64" s="188"/>
      <c r="T64" s="188"/>
    </row>
    <row r="65" spans="1:20" ht="14.25" customHeight="1">
      <c r="A65" s="199"/>
      <c r="B65" s="200"/>
      <c r="C65" s="201"/>
      <c r="D65" s="201"/>
      <c r="E65" s="201"/>
      <c r="F65" s="202"/>
      <c r="G65" s="215"/>
      <c r="H65" s="216"/>
      <c r="I65" s="255"/>
      <c r="J65" s="255"/>
      <c r="K65" s="255"/>
      <c r="L65" s="255"/>
      <c r="M65" s="255"/>
      <c r="N65" s="188"/>
      <c r="O65" s="188"/>
      <c r="P65" s="188"/>
      <c r="Q65" s="188"/>
      <c r="R65" s="188"/>
      <c r="S65" s="188"/>
      <c r="T65" s="188"/>
    </row>
    <row r="66" spans="1:20" ht="14.25" customHeight="1">
      <c r="A66" s="541"/>
      <c r="B66" s="542"/>
      <c r="C66" s="543"/>
      <c r="D66" s="543"/>
      <c r="E66" s="543"/>
      <c r="F66" s="544"/>
      <c r="G66" s="547"/>
      <c r="H66" s="217"/>
      <c r="I66" s="255"/>
      <c r="J66" s="255"/>
      <c r="K66" s="255"/>
      <c r="L66" s="255"/>
      <c r="M66" s="255"/>
      <c r="N66" s="188"/>
      <c r="O66" s="188"/>
      <c r="P66" s="188"/>
      <c r="Q66" s="188"/>
      <c r="R66" s="188"/>
      <c r="S66" s="188"/>
      <c r="T66" s="188"/>
    </row>
    <row r="67" spans="1:20" ht="14.25" customHeight="1" thickBot="1">
      <c r="A67" s="541"/>
      <c r="B67" s="542"/>
      <c r="C67" s="543"/>
      <c r="D67" s="543"/>
      <c r="E67" s="543"/>
      <c r="F67" s="544"/>
      <c r="G67" s="547"/>
      <c r="H67" s="217"/>
      <c r="I67" s="255"/>
      <c r="J67" s="255"/>
      <c r="K67" s="255"/>
      <c r="L67" s="255"/>
      <c r="M67" s="255"/>
      <c r="N67" s="188"/>
      <c r="O67" s="188"/>
      <c r="P67" s="188"/>
      <c r="Q67" s="188"/>
      <c r="R67" s="188"/>
      <c r="S67" s="188"/>
      <c r="T67" s="188"/>
    </row>
    <row r="68" spans="1:20" ht="14.25" customHeight="1" thickBot="1">
      <c r="A68" s="680" t="s">
        <v>63</v>
      </c>
      <c r="B68" s="681"/>
      <c r="C68" s="681"/>
      <c r="D68" s="681"/>
      <c r="E68" s="682"/>
      <c r="F68" s="206">
        <f>SUM(F65:F67)</f>
        <v>0</v>
      </c>
      <c r="G68" s="207">
        <f>SUM(G65:G67)</f>
        <v>0</v>
      </c>
      <c r="H68" s="206"/>
      <c r="I68" s="255"/>
      <c r="J68" s="255"/>
      <c r="K68" s="255"/>
      <c r="L68" s="255"/>
      <c r="M68" s="255"/>
      <c r="N68" s="188"/>
      <c r="O68" s="188"/>
      <c r="P68" s="188"/>
      <c r="Q68" s="188"/>
      <c r="R68" s="188"/>
      <c r="S68" s="188"/>
      <c r="T68" s="188"/>
    </row>
    <row r="69" spans="1:20" ht="14.25" customHeight="1" thickBot="1">
      <c r="A69" s="692"/>
      <c r="B69" s="693"/>
      <c r="C69" s="693"/>
      <c r="D69" s="693"/>
      <c r="E69" s="693"/>
      <c r="F69" s="693"/>
      <c r="G69" s="693"/>
      <c r="H69" s="694"/>
      <c r="I69" s="255"/>
      <c r="J69" s="255"/>
      <c r="K69" s="255"/>
      <c r="L69" s="255"/>
      <c r="M69" s="255"/>
      <c r="N69" s="188"/>
      <c r="O69" s="188"/>
      <c r="P69" s="188"/>
      <c r="Q69" s="188"/>
      <c r="R69" s="188"/>
      <c r="S69" s="188"/>
      <c r="T69" s="188"/>
    </row>
    <row r="70" spans="1:20" ht="14.25" customHeight="1" thickBot="1">
      <c r="A70" s="686" t="s">
        <v>410</v>
      </c>
      <c r="B70" s="687"/>
      <c r="C70" s="687"/>
      <c r="D70" s="687"/>
      <c r="E70" s="687"/>
      <c r="F70" s="687"/>
      <c r="G70" s="687"/>
      <c r="H70" s="688"/>
      <c r="I70" s="255"/>
      <c r="J70" s="255"/>
      <c r="K70" s="255"/>
      <c r="L70" s="255"/>
      <c r="M70" s="255"/>
      <c r="N70" s="188"/>
      <c r="O70" s="188"/>
      <c r="P70" s="188"/>
      <c r="Q70" s="188"/>
      <c r="R70" s="188"/>
      <c r="S70" s="188"/>
      <c r="T70" s="188"/>
    </row>
    <row r="71" spans="1:20" ht="14.25" customHeight="1" thickBot="1">
      <c r="A71" s="218" t="s">
        <v>139</v>
      </c>
      <c r="B71" s="219" t="s">
        <v>140</v>
      </c>
      <c r="C71" s="220" t="s">
        <v>151</v>
      </c>
      <c r="D71" s="220" t="s">
        <v>243</v>
      </c>
      <c r="E71" s="212" t="s">
        <v>0</v>
      </c>
      <c r="F71" s="220" t="s">
        <v>141</v>
      </c>
      <c r="G71" s="221" t="s">
        <v>146</v>
      </c>
      <c r="H71" s="506" t="s">
        <v>143</v>
      </c>
      <c r="I71" s="255"/>
      <c r="J71" s="255"/>
      <c r="K71" s="255"/>
      <c r="L71" s="255"/>
      <c r="M71" s="255"/>
      <c r="N71" s="188"/>
      <c r="O71" s="188"/>
      <c r="P71" s="188"/>
      <c r="Q71" s="188"/>
      <c r="R71" s="188"/>
      <c r="S71" s="188"/>
      <c r="T71" s="188"/>
    </row>
    <row r="72" spans="1:20" ht="14.25" customHeight="1">
      <c r="A72" s="222">
        <v>45294</v>
      </c>
      <c r="B72" s="223" t="s">
        <v>355</v>
      </c>
      <c r="C72" s="224" t="s">
        <v>356</v>
      </c>
      <c r="D72" s="225" t="s">
        <v>357</v>
      </c>
      <c r="E72" s="225" t="s">
        <v>358</v>
      </c>
      <c r="F72" s="226">
        <v>460350</v>
      </c>
      <c r="G72" s="234">
        <v>460350</v>
      </c>
      <c r="H72" s="505"/>
      <c r="I72" s="255"/>
      <c r="J72" s="255"/>
      <c r="K72" s="255"/>
      <c r="L72" s="255"/>
      <c r="M72" s="255"/>
      <c r="N72" s="188"/>
      <c r="O72" s="188"/>
      <c r="P72" s="188"/>
      <c r="Q72" s="188"/>
      <c r="R72" s="188"/>
      <c r="S72" s="188"/>
      <c r="T72" s="188"/>
    </row>
    <row r="73" spans="1:20" ht="14.25" customHeight="1">
      <c r="A73" s="222">
        <v>45294</v>
      </c>
      <c r="B73" s="223" t="s">
        <v>355</v>
      </c>
      <c r="C73" s="224" t="s">
        <v>356</v>
      </c>
      <c r="D73" s="225" t="s">
        <v>359</v>
      </c>
      <c r="E73" s="225" t="s">
        <v>358</v>
      </c>
      <c r="F73" s="226">
        <v>714453</v>
      </c>
      <c r="G73" s="234">
        <v>714453</v>
      </c>
      <c r="H73" s="505"/>
      <c r="I73" s="255"/>
      <c r="J73" s="255"/>
      <c r="K73" s="255"/>
      <c r="L73" s="255"/>
      <c r="M73" s="255"/>
      <c r="N73" s="188"/>
      <c r="O73" s="188"/>
      <c r="P73" s="188"/>
      <c r="Q73" s="188"/>
      <c r="R73" s="188"/>
      <c r="S73" s="188"/>
      <c r="T73" s="188"/>
    </row>
    <row r="74" spans="1:20" ht="14.25" customHeight="1">
      <c r="A74" s="222">
        <v>45317</v>
      </c>
      <c r="B74" s="223" t="s">
        <v>355</v>
      </c>
      <c r="C74" s="224" t="s">
        <v>356</v>
      </c>
      <c r="D74" s="225" t="s">
        <v>360</v>
      </c>
      <c r="E74" s="225" t="s">
        <v>358</v>
      </c>
      <c r="F74" s="226">
        <v>394866</v>
      </c>
      <c r="G74" s="234">
        <v>394866</v>
      </c>
      <c r="H74" s="505"/>
      <c r="I74" s="255"/>
      <c r="J74" s="255"/>
      <c r="K74" s="255"/>
      <c r="L74" s="255"/>
      <c r="M74" s="255"/>
      <c r="N74" s="188"/>
      <c r="O74" s="188"/>
      <c r="P74" s="188"/>
      <c r="Q74" s="188"/>
      <c r="R74" s="188"/>
      <c r="S74" s="188"/>
      <c r="T74" s="188"/>
    </row>
    <row r="75" spans="1:20" ht="14.25" customHeight="1">
      <c r="A75" s="222">
        <v>45317</v>
      </c>
      <c r="B75" s="223" t="s">
        <v>355</v>
      </c>
      <c r="C75" s="224" t="s">
        <v>361</v>
      </c>
      <c r="D75" s="225" t="s">
        <v>360</v>
      </c>
      <c r="E75" s="225" t="s">
        <v>358</v>
      </c>
      <c r="F75" s="226">
        <v>1000139.4</v>
      </c>
      <c r="G75" s="234">
        <v>1000139.4</v>
      </c>
      <c r="H75" s="505"/>
      <c r="I75" s="255"/>
      <c r="J75" s="255"/>
      <c r="K75" s="255"/>
      <c r="L75" s="255"/>
      <c r="M75" s="255"/>
      <c r="N75" s="188"/>
      <c r="O75" s="188"/>
      <c r="P75" s="188"/>
      <c r="Q75" s="188"/>
      <c r="R75" s="188"/>
      <c r="S75" s="188"/>
      <c r="T75" s="188"/>
    </row>
    <row r="76" spans="1:20" ht="14.25" customHeight="1">
      <c r="A76" s="222">
        <v>45351</v>
      </c>
      <c r="B76" s="223" t="s">
        <v>355</v>
      </c>
      <c r="C76" s="224" t="s">
        <v>362</v>
      </c>
      <c r="D76" s="225" t="s">
        <v>363</v>
      </c>
      <c r="E76" s="225" t="s">
        <v>364</v>
      </c>
      <c r="F76" s="226">
        <v>11360000</v>
      </c>
      <c r="G76" s="234">
        <v>11360000</v>
      </c>
      <c r="H76" s="505"/>
      <c r="I76" s="255"/>
      <c r="J76" s="255"/>
      <c r="K76" s="255"/>
      <c r="L76" s="255"/>
      <c r="M76" s="255"/>
      <c r="N76" s="188"/>
      <c r="O76" s="188"/>
      <c r="P76" s="188"/>
      <c r="Q76" s="188"/>
      <c r="R76" s="188"/>
      <c r="S76" s="188"/>
      <c r="T76" s="188"/>
    </row>
    <row r="77" spans="1:20" ht="14.25" customHeight="1">
      <c r="A77" s="222">
        <v>45363</v>
      </c>
      <c r="B77" s="223" t="s">
        <v>355</v>
      </c>
      <c r="C77" s="224" t="s">
        <v>362</v>
      </c>
      <c r="D77" s="225" t="s">
        <v>365</v>
      </c>
      <c r="E77" s="225" t="s">
        <v>358</v>
      </c>
      <c r="F77" s="226">
        <v>557370</v>
      </c>
      <c r="G77" s="234">
        <v>557370</v>
      </c>
      <c r="H77" s="505"/>
      <c r="I77" s="255"/>
      <c r="J77" s="255"/>
      <c r="K77" s="255"/>
      <c r="L77" s="255"/>
      <c r="M77" s="255"/>
      <c r="N77" s="188"/>
      <c r="O77" s="188"/>
      <c r="P77" s="188"/>
      <c r="Q77" s="188"/>
      <c r="R77" s="188"/>
      <c r="S77" s="188"/>
      <c r="T77" s="188"/>
    </row>
    <row r="78" spans="1:20" ht="14.25" customHeight="1">
      <c r="A78" s="222">
        <v>45365</v>
      </c>
      <c r="B78" s="223" t="s">
        <v>355</v>
      </c>
      <c r="C78" s="224" t="s">
        <v>362</v>
      </c>
      <c r="D78" s="225" t="s">
        <v>366</v>
      </c>
      <c r="E78" s="225" t="s">
        <v>367</v>
      </c>
      <c r="F78" s="226">
        <v>900000</v>
      </c>
      <c r="G78" s="234">
        <v>900000</v>
      </c>
      <c r="H78" s="505"/>
      <c r="I78" s="255"/>
      <c r="J78" s="255"/>
      <c r="K78" s="255"/>
      <c r="L78" s="255"/>
      <c r="M78" s="255"/>
      <c r="N78" s="188"/>
      <c r="O78" s="188"/>
      <c r="P78" s="188"/>
      <c r="Q78" s="188"/>
      <c r="R78" s="188"/>
      <c r="S78" s="188"/>
      <c r="T78" s="188"/>
    </row>
    <row r="79" spans="1:20" ht="14.25" customHeight="1">
      <c r="A79" s="222">
        <v>45366</v>
      </c>
      <c r="B79" s="223" t="s">
        <v>355</v>
      </c>
      <c r="C79" s="224" t="s">
        <v>356</v>
      </c>
      <c r="D79" s="225" t="s">
        <v>368</v>
      </c>
      <c r="E79" s="225" t="s">
        <v>358</v>
      </c>
      <c r="F79" s="226">
        <v>3340000</v>
      </c>
      <c r="G79" s="234">
        <v>3340000</v>
      </c>
      <c r="H79" s="505"/>
      <c r="I79" s="255"/>
      <c r="J79" s="255"/>
      <c r="K79" s="255"/>
      <c r="L79" s="255"/>
      <c r="M79" s="255"/>
      <c r="N79" s="188"/>
      <c r="O79" s="188"/>
      <c r="P79" s="188"/>
      <c r="Q79" s="188"/>
      <c r="R79" s="188"/>
      <c r="S79" s="188"/>
      <c r="T79" s="188"/>
    </row>
    <row r="80" spans="1:20" ht="14.25" customHeight="1">
      <c r="A80" s="222">
        <v>45365</v>
      </c>
      <c r="B80" s="223" t="s">
        <v>355</v>
      </c>
      <c r="C80" s="224" t="s">
        <v>356</v>
      </c>
      <c r="D80" s="225" t="s">
        <v>369</v>
      </c>
      <c r="E80" s="225" t="s">
        <v>358</v>
      </c>
      <c r="F80" s="226">
        <v>306900</v>
      </c>
      <c r="G80" s="234">
        <v>306900</v>
      </c>
      <c r="H80" s="505"/>
      <c r="I80" s="255"/>
      <c r="J80" s="255"/>
      <c r="K80" s="255"/>
      <c r="L80" s="255"/>
      <c r="M80" s="255"/>
      <c r="N80" s="188"/>
      <c r="O80" s="188"/>
      <c r="P80" s="188"/>
      <c r="Q80" s="188"/>
      <c r="R80" s="188"/>
      <c r="S80" s="188"/>
      <c r="T80" s="188"/>
    </row>
    <row r="81" spans="1:20" ht="14.25" customHeight="1">
      <c r="A81" s="222">
        <v>45371</v>
      </c>
      <c r="B81" s="223" t="s">
        <v>355</v>
      </c>
      <c r="C81" s="224" t="s">
        <v>356</v>
      </c>
      <c r="D81" s="225" t="s">
        <v>370</v>
      </c>
      <c r="E81" s="225" t="s">
        <v>358</v>
      </c>
      <c r="F81" s="226">
        <v>230150</v>
      </c>
      <c r="G81" s="234">
        <v>230150</v>
      </c>
      <c r="H81" s="505"/>
      <c r="I81" s="255"/>
      <c r="J81" s="255"/>
      <c r="K81" s="255"/>
      <c r="L81" s="255"/>
      <c r="M81" s="255"/>
      <c r="N81" s="188"/>
      <c r="O81" s="188"/>
      <c r="P81" s="188"/>
      <c r="Q81" s="188"/>
      <c r="R81" s="188"/>
      <c r="S81" s="188"/>
      <c r="T81" s="188"/>
    </row>
    <row r="82" spans="1:20" ht="14.25" customHeight="1">
      <c r="A82" s="222">
        <v>45376</v>
      </c>
      <c r="B82" s="223" t="s">
        <v>355</v>
      </c>
      <c r="C82" s="224" t="s">
        <v>356</v>
      </c>
      <c r="D82" s="225" t="s">
        <v>370</v>
      </c>
      <c r="E82" s="225" t="s">
        <v>358</v>
      </c>
      <c r="F82" s="226">
        <v>1285305</v>
      </c>
      <c r="G82" s="234">
        <v>1285305</v>
      </c>
      <c r="H82" s="505"/>
      <c r="I82" s="255"/>
      <c r="J82" s="255"/>
      <c r="K82" s="255"/>
      <c r="L82" s="255"/>
      <c r="M82" s="255"/>
      <c r="N82" s="188"/>
      <c r="O82" s="188"/>
      <c r="P82" s="188"/>
      <c r="Q82" s="188"/>
      <c r="R82" s="188"/>
      <c r="S82" s="188"/>
      <c r="T82" s="188"/>
    </row>
    <row r="83" spans="1:20" ht="14.25" customHeight="1">
      <c r="A83" s="222">
        <v>45378</v>
      </c>
      <c r="B83" s="223" t="s">
        <v>355</v>
      </c>
      <c r="C83" s="224" t="s">
        <v>362</v>
      </c>
      <c r="D83" s="225" t="s">
        <v>371</v>
      </c>
      <c r="E83" s="225" t="s">
        <v>358</v>
      </c>
      <c r="F83" s="226">
        <v>1318317</v>
      </c>
      <c r="G83" s="234">
        <v>1318317</v>
      </c>
      <c r="H83" s="505"/>
      <c r="I83" s="255"/>
      <c r="J83" s="255"/>
      <c r="K83" s="255"/>
      <c r="L83" s="255"/>
      <c r="M83" s="255"/>
      <c r="N83" s="188"/>
      <c r="O83" s="188"/>
      <c r="P83" s="188"/>
      <c r="Q83" s="188"/>
      <c r="R83" s="188"/>
      <c r="S83" s="188"/>
      <c r="T83" s="188"/>
    </row>
    <row r="84" spans="1:20" ht="14.25" customHeight="1">
      <c r="A84" s="222">
        <v>45378</v>
      </c>
      <c r="B84" s="223" t="s">
        <v>355</v>
      </c>
      <c r="C84" s="224" t="s">
        <v>362</v>
      </c>
      <c r="D84" s="225" t="s">
        <v>372</v>
      </c>
      <c r="E84" s="225" t="s">
        <v>358</v>
      </c>
      <c r="F84" s="226">
        <v>2412000</v>
      </c>
      <c r="G84" s="234">
        <v>2412000</v>
      </c>
      <c r="H84" s="505"/>
      <c r="I84" s="255"/>
      <c r="J84" s="255"/>
      <c r="K84" s="255"/>
      <c r="L84" s="255"/>
      <c r="M84" s="255"/>
      <c r="N84" s="188"/>
      <c r="O84" s="188"/>
      <c r="P84" s="188"/>
      <c r="Q84" s="188"/>
      <c r="R84" s="188"/>
      <c r="S84" s="188"/>
      <c r="T84" s="188"/>
    </row>
    <row r="85" spans="1:20" ht="14.25" customHeight="1">
      <c r="A85" s="222">
        <v>45391</v>
      </c>
      <c r="B85" s="223" t="s">
        <v>355</v>
      </c>
      <c r="C85" s="224" t="s">
        <v>356</v>
      </c>
      <c r="D85" s="225" t="s">
        <v>373</v>
      </c>
      <c r="E85" s="225" t="s">
        <v>358</v>
      </c>
      <c r="F85" s="226">
        <v>536000</v>
      </c>
      <c r="G85" s="234">
        <v>536000</v>
      </c>
      <c r="H85" s="505"/>
      <c r="I85" s="255"/>
      <c r="J85" s="255"/>
      <c r="K85" s="255"/>
      <c r="L85" s="255"/>
      <c r="M85" s="255"/>
      <c r="N85" s="188"/>
      <c r="O85" s="188"/>
      <c r="P85" s="188"/>
      <c r="Q85" s="188"/>
      <c r="R85" s="188"/>
      <c r="S85" s="188"/>
      <c r="T85" s="188"/>
    </row>
    <row r="86" spans="1:20" ht="14.25" customHeight="1">
      <c r="A86" s="222">
        <v>45391</v>
      </c>
      <c r="B86" s="223" t="s">
        <v>355</v>
      </c>
      <c r="C86" s="224" t="s">
        <v>356</v>
      </c>
      <c r="D86" s="225" t="s">
        <v>374</v>
      </c>
      <c r="E86" s="225" t="s">
        <v>358</v>
      </c>
      <c r="F86" s="226">
        <v>972000</v>
      </c>
      <c r="G86" s="234">
        <v>972000</v>
      </c>
      <c r="H86" s="505"/>
      <c r="I86" s="255"/>
      <c r="J86" s="255"/>
      <c r="K86" s="255"/>
      <c r="L86" s="255"/>
      <c r="M86" s="255"/>
      <c r="N86" s="188"/>
      <c r="O86" s="188"/>
      <c r="P86" s="188"/>
      <c r="Q86" s="188"/>
      <c r="R86" s="188"/>
      <c r="S86" s="188"/>
      <c r="T86" s="188"/>
    </row>
    <row r="87" spans="1:20" ht="14.25" customHeight="1">
      <c r="A87" s="222">
        <v>45397</v>
      </c>
      <c r="B87" s="223" t="s">
        <v>355</v>
      </c>
      <c r="C87" s="224" t="s">
        <v>356</v>
      </c>
      <c r="D87" s="225" t="s">
        <v>375</v>
      </c>
      <c r="E87" s="225" t="s">
        <v>358</v>
      </c>
      <c r="F87" s="226">
        <v>972000</v>
      </c>
      <c r="G87" s="234">
        <v>972000</v>
      </c>
      <c r="H87" s="505"/>
      <c r="I87" s="255"/>
      <c r="J87" s="255"/>
      <c r="K87" s="255"/>
      <c r="L87" s="255"/>
      <c r="M87" s="255"/>
      <c r="N87" s="188"/>
      <c r="O87" s="188"/>
      <c r="P87" s="188"/>
      <c r="Q87" s="188"/>
      <c r="R87" s="188"/>
      <c r="S87" s="188"/>
      <c r="T87" s="188"/>
    </row>
    <row r="88" spans="1:20" ht="14.25" customHeight="1">
      <c r="A88" s="222">
        <v>45397</v>
      </c>
      <c r="B88" s="223" t="s">
        <v>355</v>
      </c>
      <c r="C88" s="224" t="s">
        <v>356</v>
      </c>
      <c r="D88" s="225" t="s">
        <v>376</v>
      </c>
      <c r="E88" s="225" t="s">
        <v>358</v>
      </c>
      <c r="F88" s="226">
        <v>536000</v>
      </c>
      <c r="G88" s="234">
        <v>536000</v>
      </c>
      <c r="H88" s="505"/>
      <c r="I88" s="255"/>
      <c r="J88" s="255"/>
      <c r="K88" s="255"/>
      <c r="L88" s="255"/>
      <c r="M88" s="255"/>
      <c r="N88" s="188"/>
      <c r="O88" s="188"/>
      <c r="P88" s="188"/>
      <c r="Q88" s="188"/>
      <c r="R88" s="188"/>
      <c r="S88" s="188"/>
      <c r="T88" s="188"/>
    </row>
    <row r="89" spans="1:20" ht="14.25" customHeight="1">
      <c r="A89" s="222">
        <v>45404</v>
      </c>
      <c r="B89" s="223" t="s">
        <v>355</v>
      </c>
      <c r="C89" s="224" t="s">
        <v>356</v>
      </c>
      <c r="D89" s="225" t="s">
        <v>377</v>
      </c>
      <c r="E89" s="225" t="s">
        <v>358</v>
      </c>
      <c r="F89" s="226">
        <v>2144000</v>
      </c>
      <c r="G89" s="234">
        <v>2144000</v>
      </c>
      <c r="H89" s="505"/>
      <c r="I89" s="255"/>
      <c r="J89" s="255"/>
      <c r="K89" s="255"/>
      <c r="L89" s="255"/>
      <c r="M89" s="255"/>
      <c r="N89" s="188"/>
      <c r="O89" s="188"/>
      <c r="P89" s="188"/>
      <c r="Q89" s="188"/>
      <c r="R89" s="188"/>
      <c r="S89" s="188"/>
      <c r="T89" s="188"/>
    </row>
    <row r="90" spans="1:20" ht="14.25" customHeight="1">
      <c r="A90" s="222">
        <v>45414</v>
      </c>
      <c r="B90" s="223" t="s">
        <v>355</v>
      </c>
      <c r="C90" s="224" t="s">
        <v>356</v>
      </c>
      <c r="D90" s="225" t="s">
        <v>378</v>
      </c>
      <c r="E90" s="225" t="s">
        <v>358</v>
      </c>
      <c r="F90" s="226">
        <v>3888000</v>
      </c>
      <c r="G90" s="234">
        <v>3888000</v>
      </c>
      <c r="H90" s="505"/>
      <c r="I90" s="255"/>
      <c r="J90" s="255"/>
      <c r="K90" s="255"/>
      <c r="L90" s="255"/>
      <c r="M90" s="255"/>
      <c r="N90" s="188"/>
      <c r="O90" s="188"/>
      <c r="P90" s="188"/>
      <c r="Q90" s="188"/>
      <c r="R90" s="188"/>
      <c r="S90" s="188"/>
      <c r="T90" s="188"/>
    </row>
    <row r="91" spans="1:20" ht="14.25" customHeight="1">
      <c r="A91" s="222">
        <v>45428</v>
      </c>
      <c r="B91" s="223" t="s">
        <v>355</v>
      </c>
      <c r="C91" s="224" t="s">
        <v>356</v>
      </c>
      <c r="D91" s="225" t="s">
        <v>379</v>
      </c>
      <c r="E91" s="225" t="s">
        <v>358</v>
      </c>
      <c r="F91" s="226">
        <v>4824000</v>
      </c>
      <c r="G91" s="234">
        <v>4824000</v>
      </c>
      <c r="H91" s="505"/>
      <c r="I91" s="255"/>
      <c r="J91" s="255"/>
      <c r="K91" s="255"/>
      <c r="L91" s="255"/>
      <c r="M91" s="255"/>
      <c r="N91" s="188"/>
      <c r="O91" s="188"/>
      <c r="P91" s="188"/>
      <c r="Q91" s="188"/>
      <c r="R91" s="188"/>
      <c r="S91" s="188"/>
      <c r="T91" s="188"/>
    </row>
    <row r="92" spans="1:20" ht="14.25" customHeight="1">
      <c r="A92" s="222">
        <v>45440</v>
      </c>
      <c r="B92" s="223" t="s">
        <v>355</v>
      </c>
      <c r="C92" s="224" t="s">
        <v>356</v>
      </c>
      <c r="D92" s="225" t="s">
        <v>380</v>
      </c>
      <c r="E92" s="225" t="s">
        <v>358</v>
      </c>
      <c r="F92" s="226">
        <v>7590000</v>
      </c>
      <c r="G92" s="234">
        <v>7590000</v>
      </c>
      <c r="H92" s="505"/>
      <c r="I92" s="255"/>
      <c r="J92" s="255"/>
      <c r="K92" s="255"/>
      <c r="L92" s="255"/>
      <c r="M92" s="255"/>
      <c r="N92" s="188"/>
      <c r="O92" s="188"/>
      <c r="P92" s="188"/>
      <c r="Q92" s="188"/>
      <c r="R92" s="188"/>
      <c r="S92" s="188"/>
      <c r="T92" s="188"/>
    </row>
    <row r="93" spans="1:20" ht="14.25" customHeight="1">
      <c r="A93" s="222">
        <v>45512</v>
      </c>
      <c r="B93" s="223" t="s">
        <v>355</v>
      </c>
      <c r="C93" s="224" t="s">
        <v>356</v>
      </c>
      <c r="D93" s="225" t="s">
        <v>381</v>
      </c>
      <c r="E93" s="225" t="s">
        <v>358</v>
      </c>
      <c r="F93" s="226">
        <v>693000</v>
      </c>
      <c r="G93" s="234">
        <v>693000</v>
      </c>
      <c r="H93" s="505"/>
      <c r="I93" s="255"/>
      <c r="J93" s="255"/>
      <c r="K93" s="255"/>
      <c r="L93" s="255"/>
      <c r="M93" s="255"/>
      <c r="N93" s="188"/>
      <c r="O93" s="188"/>
      <c r="P93" s="188"/>
      <c r="Q93" s="188"/>
      <c r="R93" s="188"/>
      <c r="S93" s="188"/>
      <c r="T93" s="188"/>
    </row>
    <row r="94" spans="1:20" ht="14.25" customHeight="1">
      <c r="A94" s="222">
        <v>45512</v>
      </c>
      <c r="B94" s="223" t="s">
        <v>355</v>
      </c>
      <c r="C94" s="224" t="s">
        <v>356</v>
      </c>
      <c r="D94" s="225" t="s">
        <v>382</v>
      </c>
      <c r="E94" s="225" t="s">
        <v>358</v>
      </c>
      <c r="F94" s="226">
        <v>1090620</v>
      </c>
      <c r="G94" s="234">
        <v>1090620</v>
      </c>
      <c r="H94" s="505"/>
      <c r="I94" s="255"/>
      <c r="J94" s="255"/>
      <c r="K94" s="255"/>
      <c r="L94" s="255"/>
      <c r="M94" s="255"/>
      <c r="N94" s="188"/>
      <c r="O94" s="188"/>
      <c r="P94" s="188"/>
      <c r="Q94" s="188"/>
      <c r="R94" s="188"/>
      <c r="S94" s="188"/>
      <c r="T94" s="188"/>
    </row>
    <row r="95" spans="1:20" ht="14.25" customHeight="1">
      <c r="A95" s="222">
        <v>45516</v>
      </c>
      <c r="B95" s="223" t="s">
        <v>355</v>
      </c>
      <c r="C95" s="224" t="s">
        <v>356</v>
      </c>
      <c r="D95" s="225" t="s">
        <v>383</v>
      </c>
      <c r="E95" s="225" t="s">
        <v>358</v>
      </c>
      <c r="F95" s="226">
        <v>2916000</v>
      </c>
      <c r="G95" s="234">
        <v>2916000</v>
      </c>
      <c r="H95" s="505"/>
      <c r="I95" s="255"/>
      <c r="J95" s="255"/>
      <c r="K95" s="255"/>
      <c r="L95" s="255"/>
      <c r="M95" s="255"/>
      <c r="N95" s="188"/>
      <c r="O95" s="188"/>
      <c r="P95" s="188"/>
      <c r="Q95" s="188"/>
      <c r="R95" s="188"/>
      <c r="S95" s="188"/>
      <c r="T95" s="188"/>
    </row>
    <row r="96" spans="1:20" ht="14.25" customHeight="1">
      <c r="A96" s="222">
        <v>45538</v>
      </c>
      <c r="B96" s="223" t="s">
        <v>355</v>
      </c>
      <c r="C96" s="224" t="s">
        <v>362</v>
      </c>
      <c r="D96" s="225" t="s">
        <v>384</v>
      </c>
      <c r="E96" s="225" t="s">
        <v>358</v>
      </c>
      <c r="F96" s="226">
        <v>403375</v>
      </c>
      <c r="G96" s="234">
        <v>403375</v>
      </c>
      <c r="H96" s="505"/>
      <c r="I96" s="255"/>
      <c r="J96" s="255"/>
      <c r="K96" s="255"/>
      <c r="L96" s="255"/>
      <c r="M96" s="255"/>
      <c r="N96" s="188"/>
      <c r="O96" s="188"/>
      <c r="P96" s="188"/>
      <c r="Q96" s="188"/>
      <c r="R96" s="188"/>
      <c r="S96" s="188"/>
      <c r="T96" s="188"/>
    </row>
    <row r="97" spans="1:20" ht="14.25" customHeight="1">
      <c r="A97" s="222">
        <v>45538</v>
      </c>
      <c r="B97" s="223" t="s">
        <v>355</v>
      </c>
      <c r="C97" s="224" t="s">
        <v>362</v>
      </c>
      <c r="D97" s="225" t="s">
        <v>385</v>
      </c>
      <c r="E97" s="225" t="s">
        <v>358</v>
      </c>
      <c r="F97" s="226">
        <v>924000</v>
      </c>
      <c r="G97" s="234">
        <v>924000</v>
      </c>
      <c r="H97" s="505"/>
      <c r="I97" s="255"/>
      <c r="J97" s="255"/>
      <c r="K97" s="255"/>
      <c r="L97" s="255"/>
      <c r="M97" s="255"/>
      <c r="N97" s="188"/>
      <c r="O97" s="188"/>
      <c r="P97" s="188"/>
      <c r="Q97" s="188"/>
      <c r="R97" s="188"/>
      <c r="S97" s="188"/>
      <c r="T97" s="188"/>
    </row>
    <row r="98" spans="1:20" ht="14.25" customHeight="1">
      <c r="A98" s="222">
        <v>45540</v>
      </c>
      <c r="B98" s="223" t="s">
        <v>355</v>
      </c>
      <c r="C98" s="224" t="s">
        <v>362</v>
      </c>
      <c r="D98" s="225" t="s">
        <v>386</v>
      </c>
      <c r="E98" s="225" t="s">
        <v>367</v>
      </c>
      <c r="F98" s="226">
        <v>3000000</v>
      </c>
      <c r="G98" s="234">
        <v>3000000</v>
      </c>
      <c r="H98" s="505"/>
      <c r="I98" s="255"/>
      <c r="J98" s="255"/>
      <c r="K98" s="255"/>
      <c r="L98" s="255"/>
      <c r="M98" s="255"/>
      <c r="N98" s="188"/>
      <c r="O98" s="188"/>
      <c r="P98" s="188"/>
      <c r="Q98" s="188"/>
      <c r="R98" s="188"/>
      <c r="S98" s="188"/>
      <c r="T98" s="188"/>
    </row>
    <row r="99" spans="1:20" ht="14.25" customHeight="1">
      <c r="A99" s="222">
        <v>45565</v>
      </c>
      <c r="B99" s="223" t="s">
        <v>355</v>
      </c>
      <c r="C99" s="224" t="s">
        <v>356</v>
      </c>
      <c r="D99" s="225" t="s">
        <v>387</v>
      </c>
      <c r="E99" s="225" t="s">
        <v>358</v>
      </c>
      <c r="F99" s="226">
        <v>2604000</v>
      </c>
      <c r="G99" s="234">
        <v>2604000</v>
      </c>
      <c r="H99" s="505"/>
      <c r="I99" s="255"/>
      <c r="J99" s="255"/>
      <c r="K99" s="255"/>
      <c r="L99" s="255"/>
      <c r="M99" s="255"/>
      <c r="N99" s="188"/>
      <c r="O99" s="188"/>
      <c r="P99" s="188"/>
      <c r="Q99" s="188"/>
      <c r="R99" s="188"/>
      <c r="S99" s="188"/>
      <c r="T99" s="188"/>
    </row>
    <row r="100" spans="1:20" ht="14.25" customHeight="1">
      <c r="A100" s="222">
        <v>45567</v>
      </c>
      <c r="B100" s="223" t="s">
        <v>355</v>
      </c>
      <c r="C100" s="224" t="s">
        <v>356</v>
      </c>
      <c r="D100" s="225" t="s">
        <v>388</v>
      </c>
      <c r="E100" s="225" t="s">
        <v>358</v>
      </c>
      <c r="F100" s="226">
        <v>1608000</v>
      </c>
      <c r="G100" s="234">
        <v>1608000</v>
      </c>
      <c r="H100" s="505"/>
      <c r="I100" s="255"/>
      <c r="J100" s="255"/>
      <c r="K100" s="255"/>
      <c r="L100" s="255"/>
      <c r="M100" s="255"/>
      <c r="N100" s="188"/>
      <c r="O100" s="188"/>
      <c r="P100" s="188"/>
      <c r="Q100" s="188"/>
      <c r="R100" s="188"/>
      <c r="S100" s="188"/>
      <c r="T100" s="188"/>
    </row>
    <row r="101" spans="1:20" ht="14.25" customHeight="1">
      <c r="A101" s="222">
        <v>45569</v>
      </c>
      <c r="B101" s="223" t="s">
        <v>355</v>
      </c>
      <c r="C101" s="224" t="s">
        <v>356</v>
      </c>
      <c r="D101" s="225" t="s">
        <v>389</v>
      </c>
      <c r="E101" s="225" t="s">
        <v>358</v>
      </c>
      <c r="F101" s="226">
        <v>4140000</v>
      </c>
      <c r="G101" s="234">
        <v>4140000</v>
      </c>
      <c r="H101" s="505"/>
      <c r="I101" s="255"/>
      <c r="J101" s="255"/>
      <c r="K101" s="255"/>
      <c r="L101" s="255"/>
      <c r="M101" s="255"/>
      <c r="N101" s="188"/>
      <c r="O101" s="188"/>
      <c r="P101" s="188"/>
      <c r="Q101" s="188"/>
      <c r="R101" s="188"/>
      <c r="S101" s="188"/>
      <c r="T101" s="188"/>
    </row>
    <row r="102" spans="1:20" ht="14.25" customHeight="1">
      <c r="A102" s="222">
        <v>45589</v>
      </c>
      <c r="B102" s="223" t="s">
        <v>355</v>
      </c>
      <c r="C102" s="224" t="s">
        <v>356</v>
      </c>
      <c r="D102" s="225" t="s">
        <v>390</v>
      </c>
      <c r="E102" s="225" t="s">
        <v>358</v>
      </c>
      <c r="F102" s="226">
        <v>87750</v>
      </c>
      <c r="G102" s="234">
        <v>87750</v>
      </c>
      <c r="H102" s="505"/>
      <c r="I102" s="255"/>
      <c r="J102" s="255"/>
      <c r="K102" s="255"/>
      <c r="L102" s="255"/>
      <c r="M102" s="255"/>
      <c r="N102" s="188"/>
      <c r="O102" s="188"/>
      <c r="P102" s="188"/>
      <c r="Q102" s="188"/>
      <c r="R102" s="188"/>
      <c r="S102" s="188"/>
      <c r="T102" s="188"/>
    </row>
    <row r="103" spans="1:20" ht="14.25" customHeight="1">
      <c r="A103" s="222">
        <v>45596</v>
      </c>
      <c r="B103" s="223" t="s">
        <v>355</v>
      </c>
      <c r="C103" s="224" t="s">
        <v>356</v>
      </c>
      <c r="D103" s="225" t="s">
        <v>391</v>
      </c>
      <c r="E103" s="225" t="s">
        <v>358</v>
      </c>
      <c r="F103" s="226">
        <v>462000</v>
      </c>
      <c r="G103" s="234">
        <v>462000</v>
      </c>
      <c r="H103" s="505"/>
      <c r="I103" s="255"/>
      <c r="J103" s="255"/>
      <c r="K103" s="255"/>
      <c r="L103" s="255"/>
      <c r="M103" s="255"/>
      <c r="N103" s="188"/>
      <c r="O103" s="188"/>
      <c r="P103" s="188"/>
      <c r="Q103" s="188"/>
      <c r="R103" s="188"/>
      <c r="S103" s="188"/>
      <c r="T103" s="188"/>
    </row>
    <row r="104" spans="1:20" ht="14.25" customHeight="1">
      <c r="A104" s="222">
        <v>45601</v>
      </c>
      <c r="B104" s="223" t="s">
        <v>355</v>
      </c>
      <c r="C104" s="224" t="s">
        <v>356</v>
      </c>
      <c r="D104" s="225" t="s">
        <v>390</v>
      </c>
      <c r="E104" s="225" t="s">
        <v>358</v>
      </c>
      <c r="F104" s="226">
        <v>222250</v>
      </c>
      <c r="G104" s="234">
        <v>222250</v>
      </c>
      <c r="H104" s="505"/>
      <c r="I104" s="255"/>
      <c r="J104" s="255"/>
      <c r="K104" s="255"/>
      <c r="L104" s="255"/>
      <c r="M104" s="255"/>
      <c r="N104" s="188"/>
      <c r="O104" s="188"/>
      <c r="P104" s="188"/>
      <c r="Q104" s="188"/>
      <c r="R104" s="188"/>
      <c r="S104" s="188"/>
      <c r="T104" s="188"/>
    </row>
    <row r="105" spans="1:20" ht="12" customHeight="1">
      <c r="A105" s="222">
        <v>45603</v>
      </c>
      <c r="B105" s="223" t="s">
        <v>355</v>
      </c>
      <c r="C105" s="224" t="s">
        <v>356</v>
      </c>
      <c r="D105" s="225" t="s">
        <v>392</v>
      </c>
      <c r="E105" s="225" t="s">
        <v>358</v>
      </c>
      <c r="F105" s="226">
        <v>1120000</v>
      </c>
      <c r="G105" s="234">
        <v>1120000</v>
      </c>
      <c r="H105" s="505"/>
      <c r="I105" s="255"/>
      <c r="J105" s="255"/>
      <c r="K105" s="255"/>
      <c r="L105" s="255"/>
      <c r="M105" s="255"/>
      <c r="N105" s="188"/>
      <c r="O105" s="188"/>
      <c r="P105" s="188"/>
      <c r="Q105" s="188"/>
      <c r="R105" s="188"/>
      <c r="S105" s="188"/>
      <c r="T105" s="188"/>
    </row>
    <row r="106" spans="1:20" s="192" customFormat="1" ht="12" customHeight="1">
      <c r="A106" s="222">
        <v>45603</v>
      </c>
      <c r="B106" s="223" t="s">
        <v>355</v>
      </c>
      <c r="C106" s="224" t="s">
        <v>356</v>
      </c>
      <c r="D106" s="225" t="s">
        <v>393</v>
      </c>
      <c r="E106" s="225" t="s">
        <v>358</v>
      </c>
      <c r="F106" s="226">
        <v>1120000</v>
      </c>
      <c r="G106" s="234">
        <v>1120000</v>
      </c>
      <c r="H106" s="505"/>
      <c r="I106" s="256"/>
      <c r="J106" s="256"/>
      <c r="K106" s="256"/>
      <c r="L106" s="256"/>
      <c r="M106" s="256"/>
      <c r="N106" s="191"/>
      <c r="O106" s="191"/>
      <c r="P106" s="191"/>
      <c r="Q106" s="191"/>
      <c r="R106" s="191"/>
      <c r="S106" s="191"/>
      <c r="T106" s="191"/>
    </row>
    <row r="107" spans="1:20" ht="13.95" customHeight="1">
      <c r="A107" s="222">
        <v>45603</v>
      </c>
      <c r="B107" s="223" t="s">
        <v>355</v>
      </c>
      <c r="C107" s="224" t="s">
        <v>356</v>
      </c>
      <c r="D107" s="225" t="s">
        <v>394</v>
      </c>
      <c r="E107" s="225" t="s">
        <v>358</v>
      </c>
      <c r="F107" s="226">
        <v>1608000</v>
      </c>
      <c r="G107" s="234">
        <v>1608000</v>
      </c>
      <c r="H107" s="505"/>
      <c r="I107" s="255"/>
      <c r="J107" s="255"/>
      <c r="K107" s="255"/>
      <c r="L107" s="255"/>
      <c r="M107" s="255"/>
      <c r="N107" s="188"/>
      <c r="O107" s="188"/>
      <c r="P107" s="188"/>
      <c r="Q107" s="188"/>
      <c r="R107" s="188"/>
      <c r="S107" s="188"/>
      <c r="T107" s="188"/>
    </row>
    <row r="108" spans="1:20" ht="14.25" customHeight="1">
      <c r="A108" s="222">
        <v>45603</v>
      </c>
      <c r="B108" s="223" t="s">
        <v>355</v>
      </c>
      <c r="C108" s="224" t="s">
        <v>356</v>
      </c>
      <c r="D108" s="225" t="s">
        <v>395</v>
      </c>
      <c r="E108" s="225" t="s">
        <v>358</v>
      </c>
      <c r="F108" s="226">
        <v>2916000</v>
      </c>
      <c r="G108" s="234">
        <v>2916000</v>
      </c>
      <c r="H108" s="505"/>
      <c r="I108" s="255"/>
      <c r="J108" s="255"/>
      <c r="K108" s="255"/>
      <c r="L108" s="255"/>
      <c r="M108" s="255"/>
      <c r="N108" s="188"/>
      <c r="O108" s="188"/>
      <c r="P108" s="188"/>
      <c r="Q108" s="188"/>
      <c r="R108" s="188"/>
      <c r="S108" s="188"/>
      <c r="T108" s="188"/>
    </row>
    <row r="109" spans="1:20" ht="14.25" customHeight="1">
      <c r="A109" s="222">
        <v>45611</v>
      </c>
      <c r="B109" s="223" t="s">
        <v>355</v>
      </c>
      <c r="C109" s="224" t="s">
        <v>362</v>
      </c>
      <c r="D109" s="225" t="s">
        <v>396</v>
      </c>
      <c r="E109" s="225" t="s">
        <v>367</v>
      </c>
      <c r="F109" s="226">
        <v>38000000</v>
      </c>
      <c r="G109" s="234">
        <v>38000000</v>
      </c>
      <c r="H109" s="505"/>
      <c r="I109" s="255"/>
      <c r="J109" s="255"/>
      <c r="K109" s="255"/>
      <c r="L109" s="255"/>
      <c r="M109" s="255"/>
      <c r="N109" s="188"/>
      <c r="O109" s="188"/>
      <c r="P109" s="188"/>
      <c r="Q109" s="188"/>
      <c r="R109" s="188"/>
      <c r="S109" s="188"/>
      <c r="T109" s="188"/>
    </row>
    <row r="110" spans="1:20" ht="14.25" customHeight="1">
      <c r="A110" s="222">
        <v>45618</v>
      </c>
      <c r="B110" s="223" t="s">
        <v>355</v>
      </c>
      <c r="C110" s="224" t="s">
        <v>362</v>
      </c>
      <c r="D110" s="225" t="s">
        <v>397</v>
      </c>
      <c r="E110" s="225" t="s">
        <v>358</v>
      </c>
      <c r="F110" s="226">
        <v>159625</v>
      </c>
      <c r="G110" s="234">
        <v>159625</v>
      </c>
      <c r="H110" s="505"/>
      <c r="I110" s="255"/>
      <c r="J110" s="255"/>
      <c r="K110" s="255"/>
      <c r="L110" s="255"/>
      <c r="M110" s="188"/>
      <c r="N110" s="188"/>
      <c r="O110" s="188"/>
      <c r="P110" s="188"/>
      <c r="Q110" s="188"/>
      <c r="R110" s="188"/>
      <c r="S110" s="188"/>
    </row>
    <row r="111" spans="1:20" ht="14.25" customHeight="1">
      <c r="A111" s="222">
        <v>45646</v>
      </c>
      <c r="B111" s="223" t="s">
        <v>355</v>
      </c>
      <c r="C111" s="224" t="s">
        <v>362</v>
      </c>
      <c r="D111" s="225" t="s">
        <v>363</v>
      </c>
      <c r="E111" s="225" t="s">
        <v>364</v>
      </c>
      <c r="F111" s="226">
        <v>14200000</v>
      </c>
      <c r="G111" s="234">
        <v>14200000</v>
      </c>
      <c r="H111" s="505"/>
      <c r="I111" s="255"/>
      <c r="J111" s="255"/>
      <c r="K111" s="255"/>
      <c r="L111" s="255"/>
      <c r="M111" s="188"/>
      <c r="N111" s="188"/>
      <c r="O111" s="188"/>
      <c r="P111" s="188"/>
      <c r="Q111" s="188"/>
      <c r="R111" s="188"/>
      <c r="S111" s="188"/>
    </row>
    <row r="112" spans="1:20" ht="14.25" customHeight="1" thickBot="1">
      <c r="A112" s="222"/>
      <c r="B112" s="223"/>
      <c r="C112" s="224"/>
      <c r="D112" s="225"/>
      <c r="E112" s="225"/>
      <c r="F112" s="226"/>
      <c r="G112" s="234"/>
      <c r="H112" s="505"/>
      <c r="I112" s="255"/>
      <c r="J112" s="255"/>
      <c r="K112" s="255"/>
      <c r="L112" s="255"/>
      <c r="M112" s="188"/>
      <c r="N112" s="188"/>
      <c r="O112" s="188"/>
      <c r="P112" s="188"/>
      <c r="Q112" s="188"/>
      <c r="R112" s="188"/>
      <c r="S112" s="188"/>
    </row>
    <row r="113" spans="1:19" ht="14.25" customHeight="1" thickBot="1">
      <c r="A113" s="680" t="s">
        <v>63</v>
      </c>
      <c r="B113" s="681"/>
      <c r="C113" s="681"/>
      <c r="D113" s="681"/>
      <c r="E113" s="682"/>
      <c r="F113" s="207">
        <f>SUM(F72:F112)</f>
        <v>123016470.40000001</v>
      </c>
      <c r="G113" s="207">
        <f>SUM(G72:G112)</f>
        <v>123016470.40000001</v>
      </c>
      <c r="H113" s="206"/>
      <c r="I113" s="255"/>
      <c r="J113" s="255"/>
      <c r="K113" s="255"/>
      <c r="L113" s="255"/>
      <c r="M113" s="188"/>
      <c r="N113" s="188"/>
      <c r="O113" s="188"/>
      <c r="P113" s="188"/>
      <c r="Q113" s="188"/>
      <c r="R113" s="188"/>
      <c r="S113" s="188"/>
    </row>
    <row r="114" spans="1:19" ht="14.25" customHeight="1" thickBot="1">
      <c r="A114" s="695"/>
      <c r="B114" s="696"/>
      <c r="C114" s="696"/>
      <c r="D114" s="696"/>
      <c r="E114" s="696"/>
      <c r="F114" s="696"/>
      <c r="G114" s="696"/>
      <c r="H114" s="697"/>
      <c r="I114" s="255"/>
      <c r="J114" s="255"/>
      <c r="K114" s="255"/>
      <c r="L114" s="255"/>
      <c r="M114" s="188"/>
      <c r="N114" s="188"/>
      <c r="O114" s="188"/>
      <c r="P114" s="188"/>
      <c r="Q114" s="188"/>
      <c r="R114" s="188"/>
      <c r="S114" s="188"/>
    </row>
    <row r="115" spans="1:19" ht="14.25" customHeight="1" thickBot="1">
      <c r="A115" s="686" t="s">
        <v>145</v>
      </c>
      <c r="B115" s="687"/>
      <c r="C115" s="687"/>
      <c r="D115" s="687"/>
      <c r="E115" s="687"/>
      <c r="F115" s="687"/>
      <c r="G115" s="687"/>
      <c r="H115" s="688"/>
      <c r="I115" s="255"/>
      <c r="J115" s="255"/>
      <c r="K115" s="255"/>
      <c r="L115" s="255"/>
      <c r="M115" s="188"/>
      <c r="N115" s="188"/>
      <c r="O115" s="188"/>
      <c r="P115" s="188"/>
      <c r="Q115" s="188"/>
      <c r="R115" s="188"/>
      <c r="S115" s="188"/>
    </row>
    <row r="116" spans="1:19" ht="14.25" customHeight="1" thickBot="1">
      <c r="A116" s="218" t="s">
        <v>139</v>
      </c>
      <c r="B116" s="219" t="s">
        <v>140</v>
      </c>
      <c r="C116" s="220" t="s">
        <v>149</v>
      </c>
      <c r="D116" s="220" t="s">
        <v>243</v>
      </c>
      <c r="E116" s="212" t="s">
        <v>0</v>
      </c>
      <c r="F116" s="220" t="s">
        <v>141</v>
      </c>
      <c r="G116" s="221" t="s">
        <v>146</v>
      </c>
      <c r="H116" s="232" t="s">
        <v>143</v>
      </c>
      <c r="I116" s="255"/>
      <c r="J116" s="255"/>
      <c r="K116" s="255"/>
      <c r="L116" s="255"/>
      <c r="M116" s="188"/>
      <c r="N116" s="188"/>
      <c r="O116" s="188"/>
      <c r="P116" s="188"/>
      <c r="Q116" s="188"/>
      <c r="R116" s="188"/>
      <c r="S116" s="188"/>
    </row>
    <row r="117" spans="1:19" ht="14.25" customHeight="1">
      <c r="A117" s="222">
        <v>45313</v>
      </c>
      <c r="B117" s="223" t="s">
        <v>398</v>
      </c>
      <c r="C117" s="233" t="s">
        <v>362</v>
      </c>
      <c r="D117" s="223" t="s">
        <v>399</v>
      </c>
      <c r="E117" s="223" t="s">
        <v>400</v>
      </c>
      <c r="F117" s="223">
        <v>7363133.5499999998</v>
      </c>
      <c r="G117" s="223">
        <v>7363133.5499999998</v>
      </c>
      <c r="H117" s="204"/>
      <c r="I117" s="255"/>
      <c r="J117" s="255"/>
      <c r="K117" s="255"/>
      <c r="L117" s="255"/>
      <c r="M117" s="188"/>
      <c r="N117" s="188"/>
      <c r="O117" s="188"/>
      <c r="P117" s="188"/>
      <c r="Q117" s="188"/>
      <c r="R117" s="188"/>
      <c r="S117" s="188"/>
    </row>
    <row r="118" spans="1:19" ht="14.25" customHeight="1">
      <c r="A118" s="222">
        <v>45446</v>
      </c>
      <c r="B118" s="223" t="s">
        <v>398</v>
      </c>
      <c r="C118" s="233" t="s">
        <v>362</v>
      </c>
      <c r="D118" s="223" t="s">
        <v>399</v>
      </c>
      <c r="E118" s="223" t="s">
        <v>401</v>
      </c>
      <c r="F118" s="223">
        <v>7363133.5499999998</v>
      </c>
      <c r="G118" s="223">
        <v>7363133.5499999998</v>
      </c>
      <c r="H118" s="546"/>
      <c r="I118" s="255"/>
      <c r="J118" s="255"/>
      <c r="K118" s="255"/>
      <c r="L118" s="255"/>
      <c r="M118" s="188"/>
      <c r="N118" s="188"/>
      <c r="O118" s="188"/>
      <c r="P118" s="188"/>
      <c r="Q118" s="188"/>
      <c r="R118" s="188"/>
      <c r="S118" s="188"/>
    </row>
    <row r="119" spans="1:19" ht="14.25" customHeight="1">
      <c r="A119" s="222">
        <v>45523</v>
      </c>
      <c r="B119" s="223" t="s">
        <v>398</v>
      </c>
      <c r="C119" s="233" t="s">
        <v>362</v>
      </c>
      <c r="D119" s="223" t="s">
        <v>403</v>
      </c>
      <c r="E119" s="223" t="s">
        <v>404</v>
      </c>
      <c r="F119" s="223">
        <v>31228088.440000001</v>
      </c>
      <c r="G119" s="223">
        <v>31228088.440000001</v>
      </c>
      <c r="H119" s="546"/>
      <c r="I119" s="255"/>
      <c r="J119" s="255"/>
      <c r="K119" s="255"/>
      <c r="L119" s="255"/>
      <c r="M119" s="188"/>
      <c r="N119" s="188"/>
      <c r="O119" s="188"/>
      <c r="P119" s="188"/>
      <c r="Q119" s="188"/>
      <c r="R119" s="188"/>
      <c r="S119" s="188"/>
    </row>
    <row r="120" spans="1:19" ht="14.25" customHeight="1" thickBot="1">
      <c r="A120" s="222">
        <v>45581</v>
      </c>
      <c r="B120" s="223" t="s">
        <v>398</v>
      </c>
      <c r="C120" s="233" t="s">
        <v>362</v>
      </c>
      <c r="D120" s="223" t="s">
        <v>399</v>
      </c>
      <c r="E120" s="223" t="s">
        <v>402</v>
      </c>
      <c r="F120" s="223">
        <v>7363133.5499999998</v>
      </c>
      <c r="G120" s="223">
        <v>7363133.5499999998</v>
      </c>
      <c r="H120" s="546"/>
      <c r="I120" s="255"/>
      <c r="J120" s="255"/>
      <c r="K120" s="255"/>
      <c r="L120" s="188"/>
      <c r="M120" s="188"/>
      <c r="N120" s="188"/>
      <c r="O120" s="188"/>
      <c r="P120" s="188"/>
      <c r="Q120" s="188"/>
      <c r="R120" s="188"/>
    </row>
    <row r="121" spans="1:19" ht="14.25" customHeight="1" thickBot="1">
      <c r="A121" s="680" t="s">
        <v>63</v>
      </c>
      <c r="B121" s="681"/>
      <c r="C121" s="681"/>
      <c r="D121" s="681"/>
      <c r="E121" s="682"/>
      <c r="F121" s="206">
        <f>SUM(F117:F120)</f>
        <v>53317489.089999996</v>
      </c>
      <c r="G121" s="206">
        <f>SUM(G117:G120)</f>
        <v>53317489.089999996</v>
      </c>
      <c r="H121" s="501"/>
      <c r="I121" s="255"/>
      <c r="J121" s="255"/>
      <c r="K121" s="255"/>
      <c r="L121" s="188"/>
      <c r="M121" s="188"/>
      <c r="N121" s="188"/>
      <c r="O121" s="188"/>
      <c r="P121" s="188"/>
      <c r="Q121" s="188"/>
      <c r="R121" s="188"/>
    </row>
    <row r="122" spans="1:19" ht="14.25" customHeight="1" thickBot="1">
      <c r="A122" s="255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188"/>
      <c r="M122" s="188"/>
      <c r="N122" s="188"/>
      <c r="O122" s="188"/>
      <c r="P122" s="188"/>
      <c r="Q122" s="188"/>
      <c r="R122" s="188"/>
    </row>
    <row r="123" spans="1:19" ht="14.25" customHeight="1" thickBot="1">
      <c r="A123" s="686" t="s">
        <v>246</v>
      </c>
      <c r="B123" s="687"/>
      <c r="C123" s="687"/>
      <c r="D123" s="687"/>
      <c r="E123" s="687"/>
      <c r="F123" s="687"/>
      <c r="G123" s="687"/>
      <c r="H123" s="688"/>
      <c r="I123" s="255"/>
      <c r="J123" s="255"/>
      <c r="K123" s="188"/>
      <c r="L123" s="188"/>
      <c r="M123" s="188"/>
      <c r="N123" s="188"/>
      <c r="O123" s="188"/>
      <c r="P123" s="188"/>
      <c r="Q123" s="188"/>
    </row>
    <row r="124" spans="1:19" ht="14.25" customHeight="1" thickBot="1">
      <c r="A124" s="218" t="s">
        <v>139</v>
      </c>
      <c r="B124" s="219" t="s">
        <v>140</v>
      </c>
      <c r="C124" s="220" t="s">
        <v>244</v>
      </c>
      <c r="D124" s="220" t="s">
        <v>243</v>
      </c>
      <c r="E124" s="212" t="s">
        <v>0</v>
      </c>
      <c r="F124" s="220" t="s">
        <v>141</v>
      </c>
      <c r="G124" s="221" t="s">
        <v>142</v>
      </c>
      <c r="H124" s="506" t="s">
        <v>143</v>
      </c>
      <c r="I124" s="255"/>
      <c r="J124" s="255"/>
      <c r="K124" s="188"/>
      <c r="L124" s="188"/>
      <c r="M124" s="188"/>
      <c r="N124" s="188"/>
      <c r="O124" s="188"/>
      <c r="P124" s="188"/>
      <c r="Q124" s="188"/>
    </row>
    <row r="125" spans="1:19" ht="14.25" customHeight="1">
      <c r="A125" s="222"/>
      <c r="B125" s="223"/>
      <c r="C125" s="224"/>
      <c r="D125" s="225"/>
      <c r="E125" s="225"/>
      <c r="F125" s="226"/>
      <c r="G125" s="234"/>
      <c r="H125" s="507"/>
      <c r="I125" s="255"/>
      <c r="J125" s="255"/>
      <c r="K125" s="255"/>
      <c r="L125" s="188"/>
      <c r="M125" s="188"/>
      <c r="N125" s="188"/>
      <c r="O125" s="188"/>
      <c r="P125" s="188"/>
      <c r="Q125" s="188"/>
      <c r="R125" s="188"/>
    </row>
    <row r="126" spans="1:19" ht="14.25" customHeight="1">
      <c r="A126" s="222"/>
      <c r="B126" s="223"/>
      <c r="C126" s="224"/>
      <c r="D126" s="225"/>
      <c r="E126" s="225"/>
      <c r="F126" s="226"/>
      <c r="G126" s="234"/>
      <c r="H126" s="205"/>
      <c r="I126" s="255"/>
      <c r="J126" s="255"/>
      <c r="K126" s="255"/>
      <c r="L126" s="188"/>
      <c r="M126" s="188"/>
      <c r="N126" s="188"/>
      <c r="O126" s="188"/>
      <c r="P126" s="188"/>
      <c r="Q126" s="188"/>
      <c r="R126" s="188"/>
    </row>
    <row r="127" spans="1:19" ht="14.25" customHeight="1" thickBot="1">
      <c r="A127" s="227"/>
      <c r="B127" s="228"/>
      <c r="C127" s="229"/>
      <c r="D127" s="230"/>
      <c r="E127" s="230"/>
      <c r="F127" s="231"/>
      <c r="G127" s="503"/>
      <c r="H127" s="508"/>
      <c r="I127" s="255"/>
      <c r="J127" s="255"/>
      <c r="K127" s="255"/>
      <c r="L127" s="188"/>
      <c r="M127" s="188"/>
      <c r="N127" s="188"/>
      <c r="O127" s="188"/>
      <c r="P127" s="188"/>
      <c r="Q127" s="188"/>
      <c r="R127" s="188"/>
    </row>
    <row r="128" spans="1:19" ht="14.25" customHeight="1" thickBot="1">
      <c r="A128" s="680" t="s">
        <v>63</v>
      </c>
      <c r="B128" s="681"/>
      <c r="C128" s="681"/>
      <c r="D128" s="681"/>
      <c r="E128" s="682"/>
      <c r="F128" s="207">
        <f>+F125+F126+F127</f>
        <v>0</v>
      </c>
      <c r="G128" s="207">
        <f>+G125+G126+G127</f>
        <v>0</v>
      </c>
      <c r="H128" s="206"/>
      <c r="I128" s="255"/>
      <c r="J128" s="255"/>
      <c r="K128" s="255"/>
      <c r="L128" s="188"/>
      <c r="M128" s="188"/>
      <c r="N128" s="188"/>
      <c r="O128" s="188"/>
      <c r="P128" s="188"/>
      <c r="Q128" s="188"/>
      <c r="R128" s="188"/>
    </row>
    <row r="129" spans="1:20" ht="14.25" customHeight="1" thickBot="1">
      <c r="A129" s="695"/>
      <c r="B129" s="696"/>
      <c r="C129" s="696"/>
      <c r="D129" s="696"/>
      <c r="E129" s="696"/>
      <c r="F129" s="696"/>
      <c r="G129" s="696"/>
      <c r="H129" s="697"/>
      <c r="I129" s="255"/>
      <c r="J129" s="255"/>
      <c r="K129" s="255"/>
      <c r="L129" s="255"/>
      <c r="M129" s="188"/>
      <c r="N129" s="188"/>
      <c r="O129" s="188"/>
      <c r="P129" s="188"/>
      <c r="Q129" s="188"/>
      <c r="R129" s="188"/>
      <c r="S129" s="188"/>
    </row>
    <row r="130" spans="1:20" ht="14.25" customHeight="1" thickBot="1">
      <c r="A130" s="686" t="s">
        <v>245</v>
      </c>
      <c r="B130" s="687"/>
      <c r="C130" s="687"/>
      <c r="D130" s="687"/>
      <c r="E130" s="687"/>
      <c r="F130" s="687"/>
      <c r="G130" s="687"/>
      <c r="H130" s="688"/>
      <c r="I130" s="255"/>
      <c r="J130" s="255"/>
      <c r="K130" s="255"/>
      <c r="L130" s="255"/>
      <c r="M130" s="255"/>
      <c r="N130" s="188"/>
      <c r="O130" s="188"/>
      <c r="P130" s="188"/>
      <c r="Q130" s="188"/>
      <c r="R130" s="188"/>
      <c r="S130" s="188"/>
      <c r="T130" s="188"/>
    </row>
    <row r="131" spans="1:20" ht="14.25" customHeight="1" thickBot="1">
      <c r="A131" s="533" t="s">
        <v>139</v>
      </c>
      <c r="B131" s="534" t="s">
        <v>140</v>
      </c>
      <c r="C131" s="535" t="s">
        <v>244</v>
      </c>
      <c r="D131" s="535" t="s">
        <v>243</v>
      </c>
      <c r="E131" s="536" t="s">
        <v>0</v>
      </c>
      <c r="F131" s="535" t="s">
        <v>141</v>
      </c>
      <c r="G131" s="537" t="s">
        <v>146</v>
      </c>
      <c r="H131" s="538" t="s">
        <v>143</v>
      </c>
      <c r="I131" s="255"/>
      <c r="J131" s="255"/>
      <c r="K131" s="255"/>
      <c r="L131" s="255"/>
      <c r="M131" s="255"/>
      <c r="N131" s="188"/>
      <c r="O131" s="188"/>
      <c r="P131" s="188"/>
      <c r="Q131" s="188"/>
      <c r="R131" s="188"/>
      <c r="S131" s="188"/>
      <c r="T131" s="188"/>
    </row>
    <row r="132" spans="1:20" ht="14.25" customHeight="1">
      <c r="A132" s="528"/>
      <c r="B132" s="529"/>
      <c r="C132" s="530"/>
      <c r="D132" s="531"/>
      <c r="E132" s="509"/>
      <c r="F132" s="532"/>
      <c r="G132" s="532"/>
      <c r="H132" s="529"/>
      <c r="I132" s="255"/>
      <c r="J132" s="255"/>
      <c r="K132" s="255"/>
      <c r="L132" s="255"/>
      <c r="M132" s="255"/>
      <c r="N132" s="188"/>
      <c r="O132" s="188"/>
      <c r="P132" s="188"/>
      <c r="Q132" s="188"/>
      <c r="R132" s="188"/>
      <c r="S132" s="188"/>
      <c r="T132" s="188"/>
    </row>
    <row r="133" spans="1:20" ht="14.25" customHeight="1">
      <c r="A133" s="511"/>
      <c r="B133" s="502"/>
      <c r="C133" s="512"/>
      <c r="D133" s="235"/>
      <c r="E133" s="527"/>
      <c r="F133" s="513"/>
      <c r="G133" s="513"/>
      <c r="H133" s="504"/>
      <c r="I133" s="255"/>
      <c r="J133" s="255"/>
      <c r="K133" s="255"/>
      <c r="L133" s="255"/>
      <c r="M133" s="255"/>
      <c r="N133" s="188"/>
      <c r="O133" s="188"/>
      <c r="P133" s="188"/>
      <c r="Q133" s="188"/>
      <c r="R133" s="188"/>
      <c r="S133" s="188"/>
      <c r="T133" s="188"/>
    </row>
    <row r="134" spans="1:20" ht="14.25" customHeight="1" thickBot="1">
      <c r="A134" s="518"/>
      <c r="B134" s="504"/>
      <c r="C134" s="519"/>
      <c r="D134" s="510"/>
      <c r="E134" s="527"/>
      <c r="F134" s="520"/>
      <c r="G134" s="520"/>
      <c r="H134" s="504"/>
      <c r="I134" s="255"/>
      <c r="J134" s="255"/>
      <c r="K134" s="255"/>
      <c r="L134" s="255"/>
      <c r="M134" s="255"/>
      <c r="N134" s="188"/>
      <c r="O134" s="188"/>
      <c r="P134" s="188"/>
      <c r="Q134" s="188"/>
      <c r="R134" s="188"/>
      <c r="S134" s="188"/>
      <c r="T134" s="188"/>
    </row>
    <row r="135" spans="1:20" ht="14.25" customHeight="1" thickBot="1">
      <c r="A135" s="521"/>
      <c r="B135" s="522"/>
      <c r="C135" s="523"/>
      <c r="D135" s="524"/>
      <c r="E135" s="539" t="s">
        <v>63</v>
      </c>
      <c r="F135" s="525">
        <f>+F132+F133+F134</f>
        <v>0</v>
      </c>
      <c r="G135" s="525">
        <f>+G132+G133+G134</f>
        <v>0</v>
      </c>
      <c r="H135" s="526"/>
      <c r="I135" s="255"/>
      <c r="J135" s="255"/>
      <c r="K135" s="255"/>
      <c r="L135" s="255"/>
      <c r="M135" s="255"/>
      <c r="N135" s="188"/>
      <c r="O135" s="188"/>
      <c r="P135" s="188"/>
      <c r="Q135" s="188"/>
      <c r="R135" s="188"/>
      <c r="S135" s="188"/>
      <c r="T135" s="188"/>
    </row>
    <row r="136" spans="1:20" ht="14.25" customHeight="1" thickBot="1">
      <c r="A136" s="698"/>
      <c r="B136" s="698"/>
      <c r="C136" s="698"/>
      <c r="D136" s="698"/>
      <c r="E136" s="698"/>
      <c r="F136" s="698"/>
      <c r="G136" s="698"/>
      <c r="H136" s="698"/>
      <c r="I136" s="255"/>
      <c r="J136" s="255"/>
      <c r="K136" s="255"/>
      <c r="L136" s="255"/>
      <c r="M136" s="255"/>
      <c r="N136" s="188"/>
      <c r="O136" s="188"/>
      <c r="P136" s="188"/>
      <c r="Q136" s="188"/>
      <c r="R136" s="188"/>
      <c r="S136" s="188"/>
      <c r="T136" s="188"/>
    </row>
    <row r="137" spans="1:20" ht="14.25" customHeight="1" thickBot="1">
      <c r="A137" s="514" t="s">
        <v>247</v>
      </c>
      <c r="B137" s="515"/>
      <c r="C137" s="515"/>
      <c r="D137" s="515" t="s">
        <v>247</v>
      </c>
      <c r="E137" s="515"/>
      <c r="F137" s="516"/>
      <c r="G137" s="516" t="s">
        <v>247</v>
      </c>
      <c r="H137" s="517"/>
      <c r="I137" s="255"/>
      <c r="J137" s="255"/>
      <c r="K137" s="255"/>
      <c r="L137" s="255"/>
      <c r="M137" s="255"/>
      <c r="N137" s="188"/>
      <c r="O137" s="188"/>
      <c r="P137" s="188"/>
      <c r="Q137" s="188"/>
      <c r="R137" s="188"/>
      <c r="S137" s="188"/>
      <c r="T137" s="188"/>
    </row>
    <row r="138" spans="1:20" ht="14.25" customHeight="1" thickBot="1">
      <c r="A138" s="540" t="s">
        <v>152</v>
      </c>
      <c r="B138" s="255"/>
      <c r="C138" s="255"/>
      <c r="D138" s="255"/>
      <c r="E138" s="255"/>
      <c r="F138" s="255"/>
      <c r="G138" s="255"/>
      <c r="H138" s="255"/>
      <c r="I138" s="255"/>
      <c r="J138" s="255"/>
      <c r="K138" s="255"/>
      <c r="L138" s="255"/>
      <c r="M138" s="255"/>
      <c r="N138" s="188"/>
      <c r="O138" s="188"/>
      <c r="P138" s="188"/>
      <c r="Q138" s="188"/>
      <c r="R138" s="188"/>
      <c r="S138" s="188"/>
      <c r="T138" s="188"/>
    </row>
    <row r="139" spans="1:20" ht="14.25" customHeight="1">
      <c r="A139" s="255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188"/>
      <c r="O139" s="188"/>
      <c r="P139" s="188"/>
      <c r="Q139" s="188"/>
      <c r="R139" s="188"/>
      <c r="S139" s="188"/>
      <c r="T139" s="188"/>
    </row>
    <row r="140" spans="1:20" ht="14.25" customHeight="1">
      <c r="A140" s="255"/>
      <c r="B140" s="255"/>
      <c r="C140" s="255"/>
      <c r="D140" s="255"/>
      <c r="E140" s="255"/>
      <c r="F140" s="255"/>
      <c r="G140" s="255"/>
      <c r="H140" s="255"/>
      <c r="I140" s="255"/>
      <c r="J140" s="255"/>
      <c r="K140" s="255"/>
      <c r="L140" s="255"/>
      <c r="M140" s="255"/>
      <c r="N140" s="188"/>
      <c r="O140" s="188"/>
      <c r="P140" s="188"/>
      <c r="Q140" s="188"/>
      <c r="R140" s="188"/>
      <c r="S140" s="188"/>
      <c r="T140" s="188"/>
    </row>
    <row r="141" spans="1:20" ht="14.25" customHeight="1">
      <c r="A141" s="255"/>
      <c r="B141" s="255"/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188"/>
      <c r="O141" s="188"/>
      <c r="P141" s="188"/>
      <c r="Q141" s="188"/>
      <c r="R141" s="188"/>
      <c r="S141" s="188"/>
      <c r="T141" s="188"/>
    </row>
    <row r="142" spans="1:20" ht="14.25" customHeight="1">
      <c r="A142" s="255"/>
      <c r="B142" s="255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188"/>
      <c r="O142" s="188"/>
      <c r="P142" s="188"/>
      <c r="Q142" s="188"/>
      <c r="R142" s="188"/>
      <c r="S142" s="188"/>
      <c r="T142" s="188"/>
    </row>
    <row r="143" spans="1:20" ht="14.25" customHeight="1">
      <c r="A143" s="255"/>
      <c r="B143" s="255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188"/>
      <c r="O143" s="188"/>
      <c r="P143" s="188"/>
      <c r="Q143" s="188"/>
      <c r="R143" s="188"/>
      <c r="S143" s="188"/>
      <c r="T143" s="188"/>
    </row>
    <row r="144" spans="1:20" ht="14.25" customHeight="1">
      <c r="A144" s="255"/>
      <c r="B144" s="255"/>
      <c r="C144" s="255"/>
      <c r="D144" s="255"/>
      <c r="E144" s="255"/>
      <c r="F144" s="255"/>
      <c r="G144" s="255"/>
      <c r="H144" s="255"/>
      <c r="I144" s="255"/>
      <c r="J144" s="255"/>
      <c r="K144" s="255"/>
      <c r="L144" s="255"/>
      <c r="M144" s="255"/>
      <c r="N144" s="188"/>
      <c r="O144" s="188"/>
      <c r="P144" s="188"/>
      <c r="Q144" s="188"/>
      <c r="R144" s="188"/>
      <c r="S144" s="188"/>
      <c r="T144" s="188"/>
    </row>
    <row r="145" spans="1:20" ht="14.25" customHeight="1">
      <c r="A145" s="255"/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188"/>
      <c r="O145" s="188"/>
      <c r="P145" s="188"/>
      <c r="Q145" s="188"/>
      <c r="R145" s="188"/>
      <c r="S145" s="188"/>
      <c r="T145" s="188"/>
    </row>
    <row r="146" spans="1:20" ht="14.25" customHeight="1">
      <c r="A146" s="255"/>
      <c r="B146" s="255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188"/>
      <c r="O146" s="188"/>
      <c r="P146" s="188"/>
      <c r="Q146" s="188"/>
      <c r="R146" s="188"/>
      <c r="S146" s="188"/>
      <c r="T146" s="188"/>
    </row>
    <row r="147" spans="1:20" ht="14.25" customHeight="1">
      <c r="A147" s="255"/>
      <c r="B147" s="255"/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188"/>
      <c r="O147" s="188"/>
      <c r="P147" s="188"/>
      <c r="Q147" s="188"/>
      <c r="R147" s="188"/>
      <c r="S147" s="188"/>
      <c r="T147" s="188"/>
    </row>
    <row r="148" spans="1:20" ht="14.25" customHeight="1">
      <c r="A148" s="255"/>
      <c r="B148" s="255"/>
      <c r="C148" s="255"/>
      <c r="D148" s="255"/>
      <c r="E148" s="255"/>
      <c r="F148" s="255"/>
      <c r="G148" s="255"/>
      <c r="H148" s="255"/>
      <c r="I148" s="255"/>
      <c r="J148" s="255"/>
      <c r="K148" s="255"/>
      <c r="L148" s="255"/>
      <c r="M148" s="255"/>
      <c r="N148" s="188"/>
      <c r="O148" s="188"/>
      <c r="P148" s="188"/>
      <c r="Q148" s="188"/>
      <c r="R148" s="188"/>
      <c r="S148" s="188"/>
      <c r="T148" s="188"/>
    </row>
    <row r="149" spans="1:20" ht="14.25" customHeight="1">
      <c r="A149" s="255"/>
      <c r="B149" s="255"/>
      <c r="C149" s="255"/>
      <c r="D149" s="255"/>
      <c r="E149" s="255"/>
      <c r="F149" s="255"/>
      <c r="G149" s="255"/>
      <c r="H149" s="255"/>
      <c r="I149" s="255"/>
      <c r="J149" s="255"/>
      <c r="K149" s="255"/>
      <c r="L149" s="255"/>
      <c r="M149" s="255"/>
      <c r="N149" s="188"/>
      <c r="O149" s="188"/>
      <c r="P149" s="188"/>
      <c r="Q149" s="188"/>
      <c r="R149" s="188"/>
      <c r="S149" s="188"/>
      <c r="T149" s="188"/>
    </row>
    <row r="150" spans="1:20" ht="14.25" customHeight="1">
      <c r="A150" s="255"/>
      <c r="B150" s="255"/>
      <c r="C150" s="255"/>
      <c r="D150" s="255"/>
      <c r="E150" s="255"/>
      <c r="F150" s="255"/>
      <c r="G150" s="255"/>
      <c r="H150" s="255"/>
      <c r="I150" s="255"/>
      <c r="J150" s="255"/>
      <c r="K150" s="255"/>
      <c r="L150" s="255"/>
      <c r="M150" s="255"/>
      <c r="N150" s="188"/>
      <c r="O150" s="188"/>
      <c r="P150" s="188"/>
      <c r="Q150" s="188"/>
      <c r="R150" s="188"/>
      <c r="S150" s="188"/>
      <c r="T150" s="188"/>
    </row>
    <row r="151" spans="1:20" ht="14.25" customHeight="1">
      <c r="A151" s="255"/>
      <c r="B151" s="255"/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188"/>
      <c r="O151" s="188"/>
      <c r="P151" s="188"/>
      <c r="Q151" s="188"/>
      <c r="R151" s="188"/>
      <c r="S151" s="188"/>
      <c r="T151" s="188"/>
    </row>
    <row r="152" spans="1:20" ht="14.25" customHeight="1">
      <c r="A152" s="255"/>
      <c r="B152" s="255"/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188"/>
      <c r="O152" s="188"/>
      <c r="P152" s="188"/>
      <c r="Q152" s="188"/>
      <c r="R152" s="188"/>
      <c r="S152" s="188"/>
      <c r="T152" s="188"/>
    </row>
    <row r="153" spans="1:20" ht="14.25" customHeight="1">
      <c r="A153" s="188"/>
      <c r="B153" s="188"/>
      <c r="C153" s="188"/>
      <c r="D153" s="188"/>
      <c r="E153" s="188"/>
      <c r="F153" s="188"/>
      <c r="G153" s="188"/>
      <c r="H153" s="188"/>
      <c r="I153" s="255"/>
      <c r="J153" s="255"/>
      <c r="K153" s="255"/>
      <c r="L153" s="255"/>
      <c r="M153" s="255"/>
      <c r="N153" s="188"/>
      <c r="O153" s="188"/>
      <c r="P153" s="188"/>
      <c r="Q153" s="188"/>
      <c r="R153" s="188"/>
      <c r="S153" s="188"/>
      <c r="T153" s="188"/>
    </row>
    <row r="154" spans="1:20" ht="14.25" customHeight="1">
      <c r="A154" s="188"/>
      <c r="B154" s="188"/>
      <c r="C154" s="188"/>
      <c r="D154" s="188"/>
      <c r="E154" s="188"/>
      <c r="F154" s="188"/>
      <c r="G154" s="188"/>
      <c r="H154" s="188"/>
      <c r="I154" s="255"/>
      <c r="J154" s="255"/>
      <c r="K154" s="255"/>
      <c r="L154" s="255"/>
      <c r="M154" s="255"/>
      <c r="N154" s="188"/>
      <c r="O154" s="188"/>
      <c r="P154" s="188"/>
      <c r="Q154" s="188"/>
      <c r="R154" s="188"/>
      <c r="S154" s="188"/>
      <c r="T154" s="188"/>
    </row>
    <row r="155" spans="1:20" ht="14.25" customHeight="1">
      <c r="A155" s="188"/>
      <c r="B155" s="188"/>
      <c r="C155" s="188"/>
      <c r="D155" s="188"/>
      <c r="E155" s="188"/>
      <c r="F155" s="188"/>
      <c r="G155" s="188"/>
      <c r="H155" s="188"/>
      <c r="I155" s="255"/>
      <c r="J155" s="255"/>
      <c r="K155" s="255"/>
      <c r="L155" s="255"/>
      <c r="M155" s="255"/>
      <c r="N155" s="188"/>
      <c r="O155" s="188"/>
      <c r="P155" s="188"/>
      <c r="Q155" s="188"/>
      <c r="R155" s="188"/>
      <c r="S155" s="188"/>
      <c r="T155" s="188"/>
    </row>
    <row r="156" spans="1:20" ht="14.25" customHeight="1">
      <c r="A156" s="188"/>
      <c r="B156" s="188"/>
      <c r="C156" s="188"/>
      <c r="D156" s="188"/>
      <c r="E156" s="188"/>
      <c r="F156" s="188"/>
      <c r="G156" s="188"/>
      <c r="H156" s="188"/>
      <c r="I156" s="255"/>
      <c r="J156" s="255"/>
      <c r="K156" s="255"/>
      <c r="L156" s="255"/>
      <c r="M156" s="255"/>
      <c r="N156" s="188"/>
      <c r="O156" s="188"/>
      <c r="P156" s="188"/>
      <c r="Q156" s="188"/>
      <c r="R156" s="188"/>
      <c r="S156" s="188"/>
      <c r="T156" s="188"/>
    </row>
    <row r="157" spans="1:20" ht="14.25" customHeight="1">
      <c r="A157" s="188"/>
      <c r="B157" s="188"/>
      <c r="C157" s="188"/>
      <c r="D157" s="188"/>
      <c r="E157" s="188"/>
      <c r="F157" s="188"/>
      <c r="G157" s="188"/>
      <c r="H157" s="188"/>
      <c r="I157" s="255"/>
      <c r="J157" s="255"/>
      <c r="K157" s="255"/>
      <c r="L157" s="255"/>
      <c r="M157" s="255"/>
      <c r="N157" s="188"/>
      <c r="O157" s="188"/>
      <c r="P157" s="188"/>
      <c r="Q157" s="188"/>
      <c r="R157" s="188"/>
      <c r="S157" s="188"/>
      <c r="T157" s="188"/>
    </row>
    <row r="158" spans="1:20" ht="14.25" customHeight="1">
      <c r="A158" s="188"/>
      <c r="B158" s="188"/>
      <c r="C158" s="188"/>
      <c r="D158" s="188"/>
      <c r="E158" s="188"/>
      <c r="F158" s="188"/>
      <c r="G158" s="188"/>
      <c r="H158" s="188"/>
      <c r="I158" s="255"/>
      <c r="J158" s="255"/>
      <c r="K158" s="255"/>
      <c r="L158" s="255"/>
      <c r="M158" s="255"/>
      <c r="N158" s="188"/>
      <c r="O158" s="188"/>
      <c r="P158" s="188"/>
      <c r="Q158" s="188"/>
      <c r="R158" s="188"/>
      <c r="S158" s="188"/>
      <c r="T158" s="188"/>
    </row>
    <row r="159" spans="1:20" ht="14.25" customHeight="1">
      <c r="A159" s="188"/>
      <c r="B159" s="188"/>
      <c r="C159" s="188"/>
      <c r="D159" s="188"/>
      <c r="E159" s="188"/>
      <c r="F159" s="188"/>
      <c r="G159" s="188"/>
      <c r="H159" s="188"/>
      <c r="I159" s="255"/>
      <c r="J159" s="255"/>
      <c r="K159" s="255"/>
      <c r="L159" s="255"/>
      <c r="M159" s="255"/>
      <c r="N159" s="188"/>
      <c r="O159" s="188"/>
      <c r="P159" s="188"/>
      <c r="Q159" s="188"/>
      <c r="R159" s="188"/>
      <c r="S159" s="188"/>
      <c r="T159" s="188"/>
    </row>
    <row r="160" spans="1:20" ht="14.25" customHeight="1">
      <c r="A160" s="188"/>
      <c r="B160" s="188"/>
      <c r="C160" s="188"/>
      <c r="D160" s="188"/>
      <c r="E160" s="188"/>
      <c r="F160" s="188"/>
      <c r="G160" s="188"/>
      <c r="H160" s="188"/>
      <c r="I160" s="255"/>
      <c r="J160" s="255"/>
      <c r="K160" s="255"/>
      <c r="L160" s="255"/>
      <c r="M160" s="255"/>
      <c r="N160" s="188"/>
      <c r="O160" s="188"/>
      <c r="P160" s="188"/>
      <c r="Q160" s="188"/>
      <c r="R160" s="188"/>
      <c r="S160" s="188"/>
      <c r="T160" s="188"/>
    </row>
    <row r="161" spans="1:20" ht="14.25" customHeight="1">
      <c r="A161" s="188"/>
      <c r="B161" s="188"/>
      <c r="C161" s="188"/>
      <c r="D161" s="188"/>
      <c r="E161" s="188"/>
      <c r="F161" s="188"/>
      <c r="G161" s="188"/>
      <c r="H161" s="188"/>
      <c r="I161" s="255"/>
      <c r="J161" s="255"/>
      <c r="K161" s="255"/>
      <c r="L161" s="255"/>
      <c r="M161" s="255"/>
      <c r="N161" s="188"/>
      <c r="O161" s="188"/>
      <c r="P161" s="188"/>
      <c r="Q161" s="188"/>
      <c r="R161" s="188"/>
      <c r="S161" s="188"/>
      <c r="T161" s="188"/>
    </row>
    <row r="162" spans="1:20" ht="14.25" customHeight="1">
      <c r="A162" s="188"/>
      <c r="B162" s="188"/>
      <c r="C162" s="188"/>
      <c r="D162" s="188"/>
      <c r="E162" s="188"/>
      <c r="F162" s="188"/>
      <c r="G162" s="188"/>
      <c r="H162" s="188"/>
      <c r="I162" s="255"/>
      <c r="J162" s="255"/>
      <c r="K162" s="255"/>
      <c r="L162" s="255"/>
      <c r="M162" s="255"/>
      <c r="N162" s="188"/>
      <c r="O162" s="188"/>
      <c r="P162" s="188"/>
      <c r="Q162" s="188"/>
      <c r="R162" s="188"/>
      <c r="S162" s="188"/>
      <c r="T162" s="188"/>
    </row>
    <row r="163" spans="1:20" ht="14.25" customHeight="1">
      <c r="A163" s="188"/>
      <c r="B163" s="188"/>
      <c r="C163" s="188"/>
      <c r="D163" s="188"/>
      <c r="E163" s="188"/>
      <c r="F163" s="188"/>
      <c r="G163" s="188"/>
      <c r="H163" s="188"/>
      <c r="I163" s="255"/>
      <c r="J163" s="255"/>
      <c r="K163" s="255"/>
      <c r="L163" s="255"/>
      <c r="M163" s="255"/>
      <c r="N163" s="188"/>
      <c r="O163" s="188"/>
      <c r="P163" s="188"/>
      <c r="Q163" s="188"/>
      <c r="R163" s="188"/>
      <c r="S163" s="188"/>
      <c r="T163" s="188"/>
    </row>
    <row r="164" spans="1:20" ht="14.25" customHeight="1">
      <c r="A164" s="188"/>
      <c r="B164" s="188"/>
      <c r="C164" s="188"/>
      <c r="D164" s="188"/>
      <c r="E164" s="188"/>
      <c r="F164" s="188"/>
      <c r="G164" s="188"/>
      <c r="H164" s="188"/>
      <c r="I164" s="255"/>
      <c r="J164" s="255"/>
      <c r="K164" s="255"/>
      <c r="L164" s="255"/>
      <c r="M164" s="255"/>
      <c r="N164" s="188"/>
      <c r="O164" s="188"/>
      <c r="P164" s="188"/>
      <c r="Q164" s="188"/>
      <c r="R164" s="188"/>
      <c r="S164" s="188"/>
      <c r="T164" s="188"/>
    </row>
    <row r="165" spans="1:20" ht="14.25" customHeight="1">
      <c r="A165" s="188"/>
      <c r="B165" s="188"/>
      <c r="C165" s="188"/>
      <c r="D165" s="188"/>
      <c r="E165" s="188"/>
      <c r="F165" s="188"/>
      <c r="G165" s="188"/>
      <c r="H165" s="188"/>
      <c r="I165" s="255"/>
      <c r="J165" s="255"/>
      <c r="K165" s="255"/>
      <c r="L165" s="255"/>
      <c r="M165" s="255"/>
      <c r="N165" s="188"/>
      <c r="O165" s="188"/>
      <c r="P165" s="188"/>
      <c r="Q165" s="188"/>
      <c r="R165" s="188"/>
      <c r="S165" s="188"/>
      <c r="T165" s="188"/>
    </row>
    <row r="166" spans="1:20" ht="14.25" customHeight="1">
      <c r="A166" s="188"/>
      <c r="B166" s="188"/>
      <c r="C166" s="188"/>
      <c r="D166" s="188"/>
      <c r="E166" s="188"/>
      <c r="F166" s="188"/>
      <c r="G166" s="188"/>
      <c r="H166" s="188"/>
      <c r="I166" s="255"/>
      <c r="J166" s="255"/>
      <c r="K166" s="255"/>
      <c r="L166" s="255"/>
      <c r="M166" s="255"/>
      <c r="N166" s="188"/>
      <c r="O166" s="188"/>
      <c r="P166" s="188"/>
      <c r="Q166" s="188"/>
      <c r="R166" s="188"/>
      <c r="S166" s="188"/>
      <c r="T166" s="188"/>
    </row>
    <row r="167" spans="1:20" ht="14.25" customHeight="1">
      <c r="A167" s="188"/>
      <c r="B167" s="188"/>
      <c r="C167" s="188"/>
      <c r="D167" s="188"/>
      <c r="E167" s="188"/>
      <c r="F167" s="188"/>
      <c r="G167" s="188"/>
      <c r="H167" s="188"/>
      <c r="I167" s="255"/>
      <c r="J167" s="255"/>
      <c r="K167" s="255"/>
      <c r="L167" s="255"/>
      <c r="M167" s="255"/>
      <c r="N167" s="188"/>
      <c r="O167" s="188"/>
      <c r="P167" s="188"/>
      <c r="Q167" s="188"/>
      <c r="R167" s="188"/>
      <c r="S167" s="188"/>
      <c r="T167" s="188"/>
    </row>
    <row r="168" spans="1:20" ht="14.25" customHeight="1">
      <c r="A168" s="188"/>
      <c r="B168" s="188"/>
      <c r="C168" s="188"/>
      <c r="D168" s="188"/>
      <c r="E168" s="188"/>
      <c r="F168" s="188"/>
      <c r="G168" s="188"/>
      <c r="H168" s="188"/>
      <c r="I168" s="255"/>
      <c r="J168" s="255"/>
      <c r="K168" s="255"/>
      <c r="L168" s="255"/>
      <c r="M168" s="255"/>
      <c r="N168" s="188"/>
      <c r="O168" s="188"/>
      <c r="P168" s="188"/>
      <c r="Q168" s="188"/>
      <c r="R168" s="188"/>
      <c r="S168" s="188"/>
      <c r="T168" s="188"/>
    </row>
    <row r="169" spans="1:20" ht="14.25" customHeight="1">
      <c r="A169" s="188"/>
      <c r="B169" s="188"/>
      <c r="C169" s="188"/>
      <c r="D169" s="188"/>
      <c r="E169" s="188"/>
      <c r="F169" s="188"/>
      <c r="G169" s="188"/>
      <c r="H169" s="188"/>
      <c r="I169" s="255"/>
      <c r="J169" s="255"/>
      <c r="K169" s="255"/>
      <c r="L169" s="255"/>
      <c r="M169" s="255"/>
      <c r="N169" s="188"/>
      <c r="O169" s="188"/>
      <c r="P169" s="188"/>
      <c r="Q169" s="188"/>
      <c r="R169" s="188"/>
      <c r="S169" s="188"/>
      <c r="T169" s="188"/>
    </row>
    <row r="170" spans="1:20" ht="14.25" customHeight="1">
      <c r="A170" s="188"/>
      <c r="B170" s="188"/>
      <c r="C170" s="188"/>
      <c r="D170" s="188"/>
      <c r="E170" s="188"/>
      <c r="F170" s="188"/>
      <c r="G170" s="188"/>
      <c r="H170" s="188"/>
      <c r="I170" s="255"/>
      <c r="J170" s="255"/>
      <c r="K170" s="255"/>
      <c r="L170" s="255"/>
      <c r="M170" s="255"/>
      <c r="N170" s="188"/>
      <c r="O170" s="188"/>
      <c r="P170" s="188"/>
      <c r="Q170" s="188"/>
      <c r="R170" s="188"/>
      <c r="S170" s="188"/>
      <c r="T170" s="188"/>
    </row>
    <row r="171" spans="1:20" ht="14.25" customHeight="1">
      <c r="A171" s="188"/>
      <c r="B171" s="188"/>
      <c r="C171" s="188"/>
      <c r="D171" s="188"/>
      <c r="E171" s="188"/>
      <c r="F171" s="188"/>
      <c r="G171" s="188"/>
      <c r="H171" s="188"/>
      <c r="I171" s="255"/>
      <c r="J171" s="255"/>
      <c r="K171" s="255"/>
      <c r="L171" s="255"/>
      <c r="M171" s="255"/>
      <c r="N171" s="188"/>
      <c r="O171" s="188"/>
      <c r="P171" s="188"/>
      <c r="Q171" s="188"/>
      <c r="R171" s="188"/>
      <c r="S171" s="188"/>
      <c r="T171" s="188"/>
    </row>
    <row r="172" spans="1:20" ht="14.25" customHeight="1">
      <c r="A172" s="188"/>
      <c r="B172" s="188"/>
      <c r="C172" s="188"/>
      <c r="D172" s="188"/>
      <c r="E172" s="188"/>
      <c r="F172" s="188"/>
      <c r="G172" s="188"/>
      <c r="H172" s="188"/>
      <c r="I172" s="255"/>
      <c r="J172" s="255"/>
      <c r="K172" s="255"/>
      <c r="L172" s="255"/>
      <c r="M172" s="255"/>
      <c r="N172" s="188"/>
      <c r="O172" s="188"/>
      <c r="P172" s="188"/>
      <c r="Q172" s="188"/>
      <c r="R172" s="188"/>
      <c r="S172" s="188"/>
      <c r="T172" s="188"/>
    </row>
    <row r="173" spans="1:20" ht="14.25" customHeight="1">
      <c r="A173" s="188"/>
      <c r="B173" s="188"/>
      <c r="C173" s="188"/>
      <c r="D173" s="188"/>
      <c r="E173" s="188"/>
      <c r="F173" s="188"/>
      <c r="G173" s="188"/>
      <c r="H173" s="188"/>
      <c r="I173" s="255"/>
      <c r="J173" s="255"/>
      <c r="K173" s="255"/>
      <c r="L173" s="255"/>
      <c r="M173" s="255"/>
      <c r="N173" s="188"/>
      <c r="O173" s="188"/>
      <c r="P173" s="188"/>
      <c r="Q173" s="188"/>
      <c r="R173" s="188"/>
      <c r="S173" s="188"/>
      <c r="T173" s="188"/>
    </row>
    <row r="174" spans="1:20" ht="14.25" customHeight="1">
      <c r="A174" s="188"/>
      <c r="B174" s="188"/>
      <c r="C174" s="188"/>
      <c r="D174" s="188"/>
      <c r="E174" s="188"/>
      <c r="F174" s="188"/>
      <c r="G174" s="188"/>
      <c r="H174" s="188"/>
      <c r="I174" s="255"/>
      <c r="J174" s="255"/>
      <c r="K174" s="255"/>
      <c r="L174" s="255"/>
      <c r="M174" s="255"/>
      <c r="N174" s="188"/>
      <c r="O174" s="188"/>
      <c r="P174" s="188"/>
      <c r="Q174" s="188"/>
      <c r="R174" s="188"/>
      <c r="S174" s="188"/>
      <c r="T174" s="188"/>
    </row>
    <row r="175" spans="1:20" ht="14.25" customHeight="1">
      <c r="A175" s="188"/>
      <c r="B175" s="188"/>
      <c r="C175" s="188"/>
      <c r="D175" s="188"/>
      <c r="E175" s="188"/>
      <c r="F175" s="188"/>
      <c r="G175" s="188"/>
      <c r="H175" s="188"/>
      <c r="I175" s="255"/>
      <c r="J175" s="255"/>
      <c r="K175" s="255"/>
      <c r="L175" s="255"/>
      <c r="M175" s="255"/>
      <c r="N175" s="188"/>
      <c r="O175" s="188"/>
      <c r="P175" s="188"/>
      <c r="Q175" s="188"/>
      <c r="R175" s="188"/>
      <c r="S175" s="188"/>
      <c r="T175" s="188"/>
    </row>
    <row r="176" spans="1:20" ht="14.25" customHeight="1">
      <c r="A176" s="188"/>
      <c r="B176" s="188"/>
      <c r="C176" s="188"/>
      <c r="D176" s="188"/>
      <c r="E176" s="188"/>
      <c r="F176" s="188"/>
      <c r="G176" s="188"/>
      <c r="H176" s="188"/>
      <c r="I176" s="255"/>
      <c r="J176" s="255"/>
      <c r="K176" s="255"/>
      <c r="L176" s="255"/>
      <c r="M176" s="255"/>
      <c r="N176" s="188"/>
      <c r="O176" s="188"/>
      <c r="P176" s="188"/>
      <c r="Q176" s="188"/>
      <c r="R176" s="188"/>
      <c r="S176" s="188"/>
      <c r="T176" s="188"/>
    </row>
    <row r="177" spans="1:20" ht="14.25" customHeight="1">
      <c r="A177" s="188"/>
      <c r="B177" s="188"/>
      <c r="C177" s="188"/>
      <c r="D177" s="188"/>
      <c r="E177" s="188"/>
      <c r="F177" s="188"/>
      <c r="G177" s="188"/>
      <c r="H177" s="188"/>
      <c r="I177" s="255"/>
      <c r="J177" s="255"/>
      <c r="K177" s="255"/>
      <c r="L177" s="255"/>
      <c r="M177" s="255"/>
      <c r="N177" s="188"/>
      <c r="O177" s="188"/>
      <c r="P177" s="188"/>
      <c r="Q177" s="188"/>
      <c r="R177" s="188"/>
      <c r="S177" s="188"/>
      <c r="T177" s="188"/>
    </row>
    <row r="178" spans="1:20" ht="13.95" customHeight="1">
      <c r="A178" s="188"/>
      <c r="B178" s="188"/>
      <c r="C178" s="188"/>
      <c r="D178" s="188"/>
      <c r="E178" s="188"/>
      <c r="F178" s="188"/>
      <c r="G178" s="188"/>
      <c r="H178" s="188"/>
      <c r="I178" s="255"/>
      <c r="J178" s="255"/>
      <c r="K178" s="255"/>
      <c r="L178" s="255"/>
      <c r="M178" s="255"/>
      <c r="N178" s="188"/>
      <c r="O178" s="188"/>
      <c r="P178" s="188"/>
      <c r="Q178" s="188"/>
      <c r="R178" s="188"/>
      <c r="S178" s="188"/>
      <c r="T178" s="188"/>
    </row>
    <row r="179" spans="1:20" ht="14.25" customHeight="1">
      <c r="A179" s="188"/>
      <c r="B179" s="188"/>
      <c r="C179" s="188"/>
      <c r="D179" s="188"/>
      <c r="E179" s="188"/>
      <c r="F179" s="188"/>
      <c r="G179" s="188"/>
      <c r="H179" s="188"/>
      <c r="I179" s="255"/>
      <c r="J179" s="255"/>
      <c r="K179" s="255"/>
      <c r="L179" s="255"/>
      <c r="M179" s="255"/>
      <c r="N179" s="188"/>
      <c r="O179" s="188"/>
      <c r="P179" s="188"/>
      <c r="Q179" s="188"/>
      <c r="R179" s="188"/>
      <c r="S179" s="188"/>
      <c r="T179" s="188"/>
    </row>
    <row r="180" spans="1:20" ht="14.25" customHeight="1">
      <c r="A180" s="188"/>
      <c r="B180" s="188"/>
      <c r="C180" s="188"/>
      <c r="D180" s="188"/>
      <c r="E180" s="188"/>
      <c r="F180" s="188"/>
      <c r="G180" s="188"/>
      <c r="H180" s="188"/>
      <c r="I180" s="255"/>
      <c r="J180" s="255"/>
      <c r="K180" s="255"/>
      <c r="L180" s="255"/>
      <c r="M180" s="255"/>
      <c r="N180" s="188"/>
      <c r="O180" s="188"/>
      <c r="P180" s="188"/>
      <c r="Q180" s="188"/>
      <c r="R180" s="188"/>
      <c r="S180" s="188"/>
      <c r="T180" s="188"/>
    </row>
    <row r="181" spans="1:20" ht="14.25" customHeight="1">
      <c r="A181" s="188"/>
      <c r="B181" s="188"/>
      <c r="C181" s="188"/>
      <c r="D181" s="188"/>
      <c r="E181" s="188"/>
      <c r="F181" s="188"/>
      <c r="G181" s="188"/>
      <c r="H181" s="188"/>
      <c r="I181" s="255"/>
      <c r="J181" s="255"/>
      <c r="K181" s="255"/>
      <c r="L181" s="255"/>
      <c r="M181" s="255"/>
      <c r="N181" s="188"/>
      <c r="O181" s="188"/>
      <c r="P181" s="188"/>
      <c r="Q181" s="188"/>
      <c r="R181" s="188"/>
      <c r="S181" s="188"/>
      <c r="T181" s="188"/>
    </row>
    <row r="182" spans="1:20" ht="14.25" customHeight="1">
      <c r="A182" s="188"/>
      <c r="B182" s="188"/>
      <c r="C182" s="188"/>
      <c r="D182" s="188"/>
      <c r="E182" s="188"/>
      <c r="F182" s="188"/>
      <c r="G182" s="188"/>
      <c r="H182" s="188"/>
      <c r="I182" s="255"/>
      <c r="J182" s="255"/>
      <c r="K182" s="255"/>
      <c r="L182" s="255"/>
      <c r="M182" s="255"/>
      <c r="N182" s="188"/>
      <c r="O182" s="188"/>
      <c r="P182" s="188"/>
      <c r="Q182" s="188"/>
      <c r="R182" s="188"/>
      <c r="S182" s="188"/>
      <c r="T182" s="188"/>
    </row>
    <row r="183" spans="1:20" ht="14.25" customHeight="1">
      <c r="A183" s="188"/>
      <c r="B183" s="188"/>
      <c r="C183" s="188"/>
      <c r="D183" s="188"/>
      <c r="E183" s="188"/>
      <c r="F183" s="188"/>
      <c r="G183" s="188"/>
      <c r="H183" s="188"/>
      <c r="I183" s="255"/>
      <c r="J183" s="255"/>
      <c r="K183" s="255"/>
      <c r="L183" s="255"/>
      <c r="M183" s="255"/>
      <c r="N183" s="188"/>
      <c r="O183" s="188"/>
      <c r="P183" s="188"/>
      <c r="Q183" s="188"/>
      <c r="R183" s="188"/>
      <c r="S183" s="188"/>
      <c r="T183" s="188"/>
    </row>
    <row r="184" spans="1:20" ht="14.25" customHeight="1">
      <c r="A184" s="188"/>
      <c r="B184" s="188"/>
      <c r="C184" s="188"/>
      <c r="D184" s="188"/>
      <c r="E184" s="188"/>
      <c r="F184" s="188"/>
      <c r="G184" s="188"/>
      <c r="H184" s="188"/>
      <c r="I184" s="255"/>
      <c r="J184" s="255"/>
      <c r="K184" s="255"/>
      <c r="L184" s="255"/>
      <c r="M184" s="255"/>
      <c r="N184" s="188"/>
      <c r="O184" s="188"/>
      <c r="P184" s="188"/>
      <c r="Q184" s="188"/>
      <c r="R184" s="188"/>
      <c r="S184" s="188"/>
      <c r="T184" s="188"/>
    </row>
    <row r="185" spans="1:20" ht="14.25" customHeight="1">
      <c r="A185" s="188"/>
      <c r="B185" s="188"/>
      <c r="C185" s="188"/>
      <c r="D185" s="188"/>
      <c r="E185" s="188"/>
      <c r="F185" s="188"/>
      <c r="G185" s="188"/>
      <c r="H185" s="188"/>
      <c r="I185" s="255"/>
      <c r="J185" s="255"/>
      <c r="K185" s="255"/>
      <c r="L185" s="255"/>
      <c r="M185" s="255"/>
      <c r="N185" s="188"/>
      <c r="O185" s="188"/>
      <c r="P185" s="188"/>
      <c r="Q185" s="188"/>
      <c r="R185" s="188"/>
      <c r="S185" s="188"/>
      <c r="T185" s="188"/>
    </row>
    <row r="186" spans="1:20" ht="14.25" customHeight="1">
      <c r="A186" s="188"/>
      <c r="B186" s="188"/>
      <c r="C186" s="188"/>
      <c r="D186" s="188"/>
      <c r="E186" s="188"/>
      <c r="F186" s="188"/>
      <c r="G186" s="188"/>
      <c r="H186" s="188"/>
      <c r="I186" s="255"/>
      <c r="J186" s="255"/>
      <c r="K186" s="255"/>
      <c r="L186" s="255"/>
      <c r="M186" s="255"/>
      <c r="N186" s="188"/>
      <c r="O186" s="188"/>
      <c r="P186" s="188"/>
      <c r="Q186" s="188"/>
      <c r="R186" s="188"/>
      <c r="S186" s="188"/>
      <c r="T186" s="188"/>
    </row>
    <row r="187" spans="1:20" ht="14.25" customHeight="1">
      <c r="A187" s="188"/>
      <c r="B187" s="188"/>
      <c r="C187" s="188"/>
      <c r="D187" s="188"/>
      <c r="E187" s="188"/>
      <c r="F187" s="188"/>
      <c r="G187" s="188"/>
      <c r="H187" s="188"/>
      <c r="I187" s="255"/>
      <c r="J187" s="255"/>
      <c r="K187" s="255"/>
      <c r="L187" s="255"/>
      <c r="M187" s="255"/>
      <c r="N187" s="188"/>
      <c r="O187" s="188"/>
      <c r="P187" s="188"/>
      <c r="Q187" s="188"/>
      <c r="R187" s="188"/>
      <c r="S187" s="188"/>
      <c r="T187" s="188"/>
    </row>
    <row r="188" spans="1:20" ht="14.25" customHeight="1">
      <c r="A188" s="188"/>
      <c r="B188" s="188"/>
      <c r="C188" s="188"/>
      <c r="D188" s="188"/>
      <c r="E188" s="188"/>
      <c r="F188" s="188"/>
      <c r="G188" s="188"/>
      <c r="H188" s="188"/>
      <c r="I188" s="255"/>
      <c r="J188" s="255"/>
      <c r="K188" s="255"/>
      <c r="L188" s="255"/>
      <c r="M188" s="255"/>
      <c r="N188" s="188"/>
      <c r="O188" s="188"/>
      <c r="P188" s="188"/>
      <c r="Q188" s="188"/>
      <c r="R188" s="188"/>
      <c r="S188" s="188"/>
      <c r="T188" s="188"/>
    </row>
    <row r="189" spans="1:20" ht="14.25" customHeight="1">
      <c r="A189" s="188"/>
      <c r="B189" s="188"/>
      <c r="C189" s="188"/>
      <c r="D189" s="188"/>
      <c r="E189" s="188"/>
      <c r="F189" s="188"/>
      <c r="G189" s="188"/>
      <c r="H189" s="188"/>
      <c r="I189" s="255"/>
      <c r="J189" s="255"/>
      <c r="K189" s="255"/>
      <c r="L189" s="255"/>
      <c r="M189" s="255"/>
      <c r="N189" s="188"/>
      <c r="O189" s="188"/>
      <c r="P189" s="188"/>
      <c r="Q189" s="188"/>
      <c r="R189" s="188"/>
      <c r="S189" s="188"/>
      <c r="T189" s="188"/>
    </row>
    <row r="190" spans="1:20" ht="14.25" customHeight="1">
      <c r="A190" s="188"/>
      <c r="B190" s="188"/>
      <c r="C190" s="188"/>
      <c r="D190" s="188"/>
      <c r="E190" s="188"/>
      <c r="F190" s="188"/>
      <c r="G190" s="188"/>
      <c r="H190" s="188"/>
      <c r="I190" s="255"/>
      <c r="J190" s="255"/>
      <c r="K190" s="255"/>
      <c r="L190" s="255"/>
      <c r="M190" s="255"/>
      <c r="N190" s="188"/>
      <c r="O190" s="188"/>
      <c r="P190" s="188"/>
      <c r="Q190" s="188"/>
      <c r="R190" s="188"/>
      <c r="S190" s="188"/>
      <c r="T190" s="188"/>
    </row>
    <row r="191" spans="1:20" ht="14.25" customHeight="1">
      <c r="A191" s="188"/>
      <c r="B191" s="188"/>
      <c r="C191" s="188"/>
      <c r="D191" s="188"/>
      <c r="E191" s="188"/>
      <c r="F191" s="188"/>
      <c r="G191" s="188"/>
      <c r="H191" s="188"/>
      <c r="I191" s="255"/>
      <c r="J191" s="255"/>
      <c r="K191" s="255"/>
      <c r="L191" s="255"/>
      <c r="M191" s="255"/>
      <c r="N191" s="188"/>
      <c r="O191" s="188"/>
      <c r="P191" s="188"/>
      <c r="Q191" s="188"/>
      <c r="R191" s="188"/>
      <c r="S191" s="188"/>
      <c r="T191" s="188"/>
    </row>
    <row r="192" spans="1:20" ht="14.25" customHeight="1">
      <c r="A192" s="188"/>
      <c r="B192" s="188"/>
      <c r="C192" s="188"/>
      <c r="D192" s="188"/>
      <c r="E192" s="188"/>
      <c r="F192" s="188"/>
      <c r="G192" s="188"/>
      <c r="H192" s="188"/>
      <c r="I192" s="255"/>
      <c r="J192" s="255"/>
      <c r="K192" s="255"/>
      <c r="L192" s="255"/>
      <c r="M192" s="255"/>
      <c r="N192" s="188"/>
      <c r="O192" s="188"/>
      <c r="P192" s="188"/>
      <c r="Q192" s="188"/>
      <c r="R192" s="188"/>
      <c r="S192" s="188"/>
      <c r="T192" s="188"/>
    </row>
    <row r="193" spans="1:20" ht="14.25" customHeight="1">
      <c r="A193" s="188"/>
      <c r="B193" s="188"/>
      <c r="C193" s="188"/>
      <c r="D193" s="188"/>
      <c r="E193" s="188"/>
      <c r="F193" s="188"/>
      <c r="G193" s="188"/>
      <c r="H193" s="188"/>
      <c r="I193" s="255"/>
      <c r="J193" s="255"/>
      <c r="K193" s="255"/>
      <c r="L193" s="255"/>
      <c r="M193" s="255"/>
      <c r="N193" s="188"/>
      <c r="O193" s="188"/>
      <c r="P193" s="188"/>
      <c r="Q193" s="188"/>
      <c r="R193" s="188"/>
      <c r="S193" s="188"/>
      <c r="T193" s="188"/>
    </row>
    <row r="194" spans="1:20" ht="14.25" customHeight="1">
      <c r="A194" s="188"/>
      <c r="B194" s="188"/>
      <c r="C194" s="188"/>
      <c r="D194" s="188"/>
      <c r="E194" s="188"/>
      <c r="F194" s="188"/>
      <c r="G194" s="188"/>
      <c r="H194" s="188"/>
      <c r="I194" s="255"/>
      <c r="J194" s="255"/>
      <c r="K194" s="255"/>
      <c r="L194" s="255"/>
      <c r="M194" s="255"/>
      <c r="N194" s="188"/>
      <c r="O194" s="188"/>
      <c r="P194" s="188"/>
      <c r="Q194" s="188"/>
      <c r="R194" s="188"/>
      <c r="S194" s="188"/>
      <c r="T194" s="188"/>
    </row>
    <row r="195" spans="1:20" ht="14.25" customHeight="1">
      <c r="A195" s="188"/>
      <c r="B195" s="188"/>
      <c r="C195" s="188"/>
      <c r="D195" s="188"/>
      <c r="E195" s="188"/>
      <c r="F195" s="188"/>
      <c r="G195" s="188"/>
      <c r="H195" s="188"/>
      <c r="I195" s="255"/>
      <c r="J195" s="255"/>
      <c r="K195" s="255"/>
      <c r="L195" s="255"/>
      <c r="M195" s="255"/>
      <c r="N195" s="188"/>
      <c r="O195" s="188"/>
      <c r="P195" s="188"/>
      <c r="Q195" s="188"/>
      <c r="R195" s="188"/>
      <c r="S195" s="188"/>
      <c r="T195" s="188"/>
    </row>
    <row r="196" spans="1:20" ht="14.25" customHeight="1">
      <c r="A196" s="188"/>
      <c r="B196" s="188"/>
      <c r="C196" s="188"/>
      <c r="D196" s="188"/>
      <c r="E196" s="188"/>
      <c r="F196" s="188"/>
      <c r="G196" s="188"/>
      <c r="H196" s="188"/>
      <c r="I196" s="255"/>
      <c r="J196" s="255"/>
      <c r="K196" s="255"/>
      <c r="L196" s="255"/>
      <c r="M196" s="255"/>
      <c r="N196" s="188"/>
      <c r="O196" s="188"/>
      <c r="P196" s="188"/>
      <c r="Q196" s="188"/>
      <c r="R196" s="188"/>
      <c r="S196" s="188"/>
      <c r="T196" s="188"/>
    </row>
    <row r="197" spans="1:20" ht="14.25" customHeight="1">
      <c r="A197" s="188"/>
      <c r="B197" s="188"/>
      <c r="C197" s="188"/>
      <c r="D197" s="188"/>
      <c r="E197" s="188"/>
      <c r="F197" s="188"/>
      <c r="G197" s="188"/>
      <c r="H197" s="188"/>
      <c r="I197" s="255"/>
      <c r="J197" s="255"/>
      <c r="K197" s="255"/>
      <c r="L197" s="255"/>
      <c r="M197" s="255"/>
      <c r="N197" s="188"/>
      <c r="O197" s="188"/>
      <c r="P197" s="188"/>
      <c r="Q197" s="188"/>
      <c r="R197" s="188"/>
      <c r="S197" s="188"/>
      <c r="T197" s="188"/>
    </row>
    <row r="198" spans="1:20" ht="14.25" customHeight="1">
      <c r="A198" s="188"/>
      <c r="B198" s="188"/>
      <c r="C198" s="188"/>
      <c r="D198" s="188"/>
      <c r="E198" s="188"/>
      <c r="F198" s="188"/>
      <c r="G198" s="188"/>
      <c r="H198" s="188"/>
      <c r="I198" s="255"/>
      <c r="J198" s="255"/>
      <c r="K198" s="255"/>
      <c r="L198" s="255"/>
      <c r="M198" s="255"/>
      <c r="N198" s="188"/>
      <c r="O198" s="188"/>
      <c r="P198" s="188"/>
      <c r="Q198" s="188"/>
      <c r="R198" s="188"/>
      <c r="S198" s="188"/>
      <c r="T198" s="188"/>
    </row>
    <row r="199" spans="1:20" ht="14.25" customHeight="1">
      <c r="A199" s="188"/>
      <c r="B199" s="188"/>
      <c r="C199" s="188"/>
      <c r="D199" s="188"/>
      <c r="E199" s="188"/>
      <c r="F199" s="188"/>
      <c r="G199" s="188"/>
      <c r="H199" s="188"/>
      <c r="I199" s="255"/>
      <c r="J199" s="255"/>
      <c r="K199" s="255"/>
      <c r="L199" s="255"/>
      <c r="M199" s="255"/>
      <c r="N199" s="188"/>
      <c r="O199" s="188"/>
      <c r="P199" s="188"/>
      <c r="Q199" s="188"/>
      <c r="R199" s="188"/>
      <c r="S199" s="188"/>
      <c r="T199" s="188"/>
    </row>
    <row r="200" spans="1:20" ht="14.25" customHeight="1">
      <c r="A200" s="188"/>
      <c r="B200" s="188"/>
      <c r="C200" s="188"/>
      <c r="D200" s="188"/>
      <c r="E200" s="188"/>
      <c r="F200" s="188"/>
      <c r="G200" s="188"/>
      <c r="H200" s="188"/>
      <c r="I200" s="255"/>
      <c r="J200" s="255"/>
      <c r="K200" s="255"/>
      <c r="L200" s="255"/>
      <c r="M200" s="255"/>
      <c r="N200" s="188"/>
      <c r="O200" s="188"/>
      <c r="P200" s="188"/>
      <c r="Q200" s="188"/>
      <c r="R200" s="188"/>
      <c r="S200" s="188"/>
      <c r="T200" s="188"/>
    </row>
    <row r="201" spans="1:20" ht="14.25" customHeight="1">
      <c r="A201" s="188"/>
      <c r="B201" s="188"/>
      <c r="C201" s="188"/>
      <c r="D201" s="188"/>
      <c r="E201" s="188"/>
      <c r="F201" s="188"/>
      <c r="G201" s="188"/>
      <c r="H201" s="188"/>
      <c r="I201" s="255"/>
      <c r="J201" s="255"/>
      <c r="K201" s="255"/>
      <c r="L201" s="255"/>
      <c r="M201" s="255"/>
      <c r="N201" s="188"/>
      <c r="O201" s="188"/>
      <c r="P201" s="188"/>
      <c r="Q201" s="188"/>
      <c r="R201" s="188"/>
      <c r="S201" s="188"/>
      <c r="T201" s="188"/>
    </row>
    <row r="202" spans="1:20" ht="14.25" customHeight="1">
      <c r="A202" s="188"/>
      <c r="B202" s="188"/>
      <c r="C202" s="188"/>
      <c r="D202" s="188"/>
      <c r="E202" s="188"/>
      <c r="F202" s="188"/>
      <c r="G202" s="188"/>
      <c r="H202" s="188"/>
      <c r="I202" s="255"/>
      <c r="J202" s="255"/>
      <c r="K202" s="255"/>
      <c r="L202" s="255"/>
      <c r="M202" s="255"/>
      <c r="N202" s="188"/>
      <c r="O202" s="188"/>
      <c r="P202" s="188"/>
      <c r="Q202" s="188"/>
      <c r="R202" s="188"/>
      <c r="S202" s="188"/>
      <c r="T202" s="188"/>
    </row>
    <row r="203" spans="1:20" ht="14.25" customHeight="1">
      <c r="A203" s="188"/>
      <c r="B203" s="188"/>
      <c r="C203" s="188"/>
      <c r="D203" s="188"/>
      <c r="E203" s="188"/>
      <c r="F203" s="188"/>
      <c r="G203" s="188"/>
      <c r="H203" s="188"/>
      <c r="I203" s="255"/>
      <c r="J203" s="255"/>
      <c r="K203" s="255"/>
      <c r="L203" s="255"/>
      <c r="M203" s="255"/>
      <c r="N203" s="188"/>
      <c r="O203" s="188"/>
      <c r="P203" s="188"/>
      <c r="Q203" s="188"/>
      <c r="R203" s="188"/>
      <c r="S203" s="188"/>
      <c r="T203" s="188"/>
    </row>
    <row r="204" spans="1:20" ht="14.25" customHeight="1">
      <c r="A204" s="188"/>
      <c r="B204" s="188"/>
      <c r="C204" s="188"/>
      <c r="D204" s="188"/>
      <c r="E204" s="188"/>
      <c r="F204" s="188"/>
      <c r="G204" s="188"/>
      <c r="H204" s="188"/>
      <c r="I204" s="255"/>
      <c r="J204" s="255"/>
      <c r="K204" s="255"/>
      <c r="L204" s="255"/>
      <c r="M204" s="255"/>
      <c r="N204" s="188"/>
      <c r="O204" s="188"/>
      <c r="P204" s="188"/>
      <c r="Q204" s="188"/>
      <c r="R204" s="188"/>
      <c r="S204" s="188"/>
      <c r="T204" s="188"/>
    </row>
    <row r="205" spans="1:20" ht="14.25" customHeight="1">
      <c r="A205" s="188"/>
      <c r="B205" s="188"/>
      <c r="C205" s="188"/>
      <c r="D205" s="188"/>
      <c r="E205" s="188"/>
      <c r="F205" s="188"/>
      <c r="G205" s="188"/>
      <c r="H205" s="188"/>
      <c r="I205" s="255"/>
      <c r="J205" s="255"/>
      <c r="K205" s="255"/>
      <c r="L205" s="255"/>
      <c r="M205" s="255"/>
      <c r="N205" s="188"/>
      <c r="O205" s="188"/>
      <c r="P205" s="188"/>
      <c r="Q205" s="188"/>
      <c r="R205" s="188"/>
      <c r="S205" s="188"/>
      <c r="T205" s="188"/>
    </row>
    <row r="206" spans="1:20" ht="14.25" customHeight="1">
      <c r="A206" s="188"/>
      <c r="B206" s="188"/>
      <c r="C206" s="188"/>
      <c r="D206" s="188"/>
      <c r="E206" s="188"/>
      <c r="F206" s="188"/>
      <c r="G206" s="188"/>
      <c r="H206" s="188"/>
      <c r="I206" s="255"/>
      <c r="J206" s="255"/>
      <c r="K206" s="255"/>
      <c r="L206" s="255"/>
      <c r="M206" s="255"/>
      <c r="N206" s="188"/>
      <c r="O206" s="188"/>
      <c r="P206" s="188"/>
      <c r="Q206" s="188"/>
      <c r="R206" s="188"/>
      <c r="S206" s="188"/>
      <c r="T206" s="188"/>
    </row>
    <row r="207" spans="1:20" ht="14.25" customHeight="1">
      <c r="A207" s="188"/>
      <c r="B207" s="188"/>
      <c r="C207" s="188"/>
      <c r="D207" s="188"/>
      <c r="E207" s="188"/>
      <c r="F207" s="188"/>
      <c r="G207" s="188"/>
      <c r="H207" s="188"/>
      <c r="I207" s="255"/>
      <c r="J207" s="255"/>
      <c r="K207" s="255"/>
      <c r="L207" s="255"/>
      <c r="M207" s="255"/>
      <c r="N207" s="188"/>
      <c r="O207" s="188"/>
      <c r="P207" s="188"/>
      <c r="Q207" s="188"/>
      <c r="R207" s="188"/>
      <c r="S207" s="188"/>
      <c r="T207" s="188"/>
    </row>
    <row r="208" spans="1:20" ht="14.25" customHeight="1">
      <c r="A208" s="188"/>
      <c r="B208" s="188"/>
      <c r="C208" s="188"/>
      <c r="D208" s="188"/>
      <c r="E208" s="188"/>
      <c r="F208" s="188"/>
      <c r="G208" s="188"/>
      <c r="H208" s="188"/>
      <c r="I208" s="255"/>
      <c r="J208" s="255"/>
      <c r="K208" s="255"/>
      <c r="L208" s="255"/>
      <c r="M208" s="255"/>
      <c r="N208" s="188"/>
      <c r="O208" s="188"/>
      <c r="P208" s="188"/>
      <c r="Q208" s="188"/>
      <c r="R208" s="188"/>
      <c r="S208" s="188"/>
      <c r="T208" s="188"/>
    </row>
    <row r="209" spans="1:20" ht="14.25" customHeight="1">
      <c r="A209" s="188"/>
      <c r="B209" s="188"/>
      <c r="C209" s="188"/>
      <c r="D209" s="188"/>
      <c r="E209" s="188"/>
      <c r="F209" s="188"/>
      <c r="G209" s="188"/>
      <c r="H209" s="188"/>
      <c r="I209" s="255"/>
      <c r="J209" s="255"/>
      <c r="K209" s="255"/>
      <c r="L209" s="255"/>
      <c r="M209" s="255"/>
      <c r="N209" s="188"/>
      <c r="O209" s="188"/>
      <c r="P209" s="188"/>
      <c r="Q209" s="188"/>
      <c r="R209" s="188"/>
      <c r="S209" s="188"/>
      <c r="T209" s="188"/>
    </row>
    <row r="210" spans="1:20" ht="14.25" customHeight="1">
      <c r="A210" s="188"/>
      <c r="B210" s="188"/>
      <c r="C210" s="188"/>
      <c r="D210" s="188"/>
      <c r="E210" s="188"/>
      <c r="F210" s="188"/>
      <c r="G210" s="188"/>
      <c r="H210" s="188"/>
      <c r="I210" s="255"/>
      <c r="J210" s="255"/>
      <c r="K210" s="255"/>
      <c r="L210" s="255"/>
      <c r="M210" s="255"/>
      <c r="N210" s="188"/>
      <c r="O210" s="188"/>
      <c r="P210" s="188"/>
      <c r="Q210" s="188"/>
      <c r="R210" s="188"/>
      <c r="S210" s="188"/>
      <c r="T210" s="188"/>
    </row>
    <row r="211" spans="1:20" ht="14.25" customHeight="1">
      <c r="A211" s="188"/>
      <c r="B211" s="188"/>
      <c r="C211" s="188"/>
      <c r="D211" s="188"/>
      <c r="E211" s="188"/>
      <c r="F211" s="188"/>
      <c r="G211" s="188"/>
      <c r="H211" s="188"/>
      <c r="I211" s="255"/>
      <c r="J211" s="255"/>
      <c r="K211" s="255"/>
      <c r="L211" s="255"/>
      <c r="M211" s="255"/>
      <c r="N211" s="188"/>
      <c r="O211" s="188"/>
      <c r="P211" s="188"/>
      <c r="Q211" s="188"/>
      <c r="R211" s="188"/>
      <c r="S211" s="188"/>
      <c r="T211" s="188"/>
    </row>
    <row r="212" spans="1:20" ht="14.25" customHeight="1">
      <c r="A212" s="188"/>
      <c r="B212" s="188"/>
      <c r="C212" s="188"/>
      <c r="D212" s="188"/>
      <c r="E212" s="188"/>
      <c r="F212" s="188"/>
      <c r="G212" s="188"/>
      <c r="H212" s="188"/>
      <c r="I212" s="255"/>
      <c r="J212" s="255"/>
      <c r="K212" s="255"/>
      <c r="L212" s="255"/>
      <c r="M212" s="255"/>
      <c r="N212" s="188"/>
      <c r="O212" s="188"/>
      <c r="P212" s="188"/>
      <c r="Q212" s="188"/>
      <c r="R212" s="188"/>
      <c r="S212" s="188"/>
      <c r="T212" s="188"/>
    </row>
    <row r="213" spans="1:20" ht="14.25" customHeight="1">
      <c r="A213" s="188"/>
      <c r="B213" s="188"/>
      <c r="C213" s="188"/>
      <c r="D213" s="188"/>
      <c r="E213" s="188"/>
      <c r="F213" s="188"/>
      <c r="G213" s="188"/>
      <c r="H213" s="188"/>
      <c r="I213" s="255"/>
      <c r="J213" s="255"/>
      <c r="K213" s="255"/>
      <c r="L213" s="255"/>
      <c r="M213" s="255"/>
      <c r="N213" s="188"/>
      <c r="O213" s="188"/>
      <c r="P213" s="188"/>
      <c r="Q213" s="188"/>
      <c r="R213" s="188"/>
      <c r="S213" s="188"/>
      <c r="T213" s="188"/>
    </row>
    <row r="214" spans="1:20" ht="14.25" customHeight="1">
      <c r="A214" s="188"/>
      <c r="B214" s="188"/>
      <c r="C214" s="188"/>
      <c r="D214" s="188"/>
      <c r="E214" s="188"/>
      <c r="F214" s="188"/>
      <c r="G214" s="188"/>
      <c r="H214" s="188"/>
      <c r="I214" s="255"/>
      <c r="J214" s="255"/>
      <c r="K214" s="255"/>
      <c r="L214" s="255"/>
      <c r="M214" s="255"/>
      <c r="N214" s="188"/>
      <c r="O214" s="188"/>
      <c r="P214" s="188"/>
      <c r="Q214" s="188"/>
      <c r="R214" s="188"/>
      <c r="S214" s="188"/>
      <c r="T214" s="188"/>
    </row>
    <row r="215" spans="1:20" ht="14.25" customHeight="1">
      <c r="A215" s="188"/>
      <c r="B215" s="188"/>
      <c r="C215" s="188"/>
      <c r="D215" s="188"/>
      <c r="E215" s="188"/>
      <c r="F215" s="188"/>
      <c r="G215" s="188"/>
      <c r="H215" s="188"/>
      <c r="I215" s="255"/>
      <c r="J215" s="255"/>
      <c r="K215" s="255"/>
      <c r="L215" s="255"/>
      <c r="M215" s="255"/>
      <c r="N215" s="188"/>
      <c r="O215" s="188"/>
      <c r="P215" s="188"/>
      <c r="Q215" s="188"/>
      <c r="R215" s="188"/>
      <c r="S215" s="188"/>
      <c r="T215" s="188"/>
    </row>
    <row r="216" spans="1:20" ht="14.25" customHeight="1">
      <c r="A216" s="188"/>
      <c r="B216" s="188"/>
      <c r="C216" s="188"/>
      <c r="D216" s="188"/>
      <c r="E216" s="188"/>
      <c r="F216" s="188"/>
      <c r="G216" s="188"/>
      <c r="H216" s="188"/>
      <c r="I216" s="255"/>
      <c r="J216" s="255"/>
      <c r="K216" s="255"/>
      <c r="L216" s="255"/>
      <c r="M216" s="255"/>
      <c r="N216" s="188"/>
      <c r="O216" s="188"/>
      <c r="P216" s="188"/>
      <c r="Q216" s="188"/>
      <c r="R216" s="188"/>
      <c r="S216" s="188"/>
      <c r="T216" s="188"/>
    </row>
    <row r="217" spans="1:20" ht="14.25" customHeight="1">
      <c r="A217" s="188"/>
      <c r="B217" s="188"/>
      <c r="C217" s="188"/>
      <c r="D217" s="188"/>
      <c r="E217" s="188"/>
      <c r="F217" s="188"/>
      <c r="G217" s="188"/>
      <c r="H217" s="188"/>
      <c r="I217" s="255"/>
      <c r="J217" s="255"/>
      <c r="K217" s="255"/>
      <c r="L217" s="255"/>
      <c r="M217" s="255"/>
      <c r="N217" s="188"/>
      <c r="O217" s="188"/>
      <c r="P217" s="188"/>
      <c r="Q217" s="188"/>
      <c r="R217" s="188"/>
      <c r="S217" s="188"/>
      <c r="T217" s="188"/>
    </row>
    <row r="218" spans="1:20" ht="14.25" customHeight="1">
      <c r="A218" s="188"/>
      <c r="B218" s="188"/>
      <c r="C218" s="188"/>
      <c r="D218" s="188"/>
      <c r="E218" s="188"/>
      <c r="F218" s="188"/>
      <c r="G218" s="188"/>
      <c r="H218" s="188"/>
      <c r="I218" s="255"/>
      <c r="J218" s="255"/>
      <c r="K218" s="255"/>
      <c r="L218" s="255"/>
      <c r="M218" s="255"/>
      <c r="N218" s="188"/>
      <c r="O218" s="188"/>
      <c r="P218" s="188"/>
      <c r="Q218" s="188"/>
      <c r="R218" s="188"/>
      <c r="S218" s="188"/>
      <c r="T218" s="188"/>
    </row>
    <row r="219" spans="1:20" ht="14.25" customHeight="1">
      <c r="A219" s="188"/>
      <c r="B219" s="188"/>
      <c r="C219" s="188"/>
      <c r="D219" s="188"/>
      <c r="E219" s="188"/>
      <c r="F219" s="188"/>
      <c r="G219" s="188"/>
      <c r="H219" s="188"/>
      <c r="I219" s="255"/>
      <c r="J219" s="255"/>
      <c r="K219" s="255"/>
      <c r="L219" s="255"/>
      <c r="M219" s="255"/>
      <c r="N219" s="188"/>
      <c r="O219" s="188"/>
      <c r="P219" s="188"/>
      <c r="Q219" s="188"/>
      <c r="R219" s="188"/>
      <c r="S219" s="188"/>
      <c r="T219" s="188"/>
    </row>
    <row r="220" spans="1:20" ht="14.25" customHeight="1">
      <c r="A220" s="188"/>
      <c r="B220" s="188"/>
      <c r="C220" s="188"/>
      <c r="D220" s="188"/>
      <c r="E220" s="188"/>
      <c r="F220" s="188"/>
      <c r="G220" s="188"/>
      <c r="H220" s="188"/>
      <c r="I220" s="255"/>
      <c r="J220" s="255"/>
      <c r="K220" s="255"/>
      <c r="L220" s="255"/>
      <c r="M220" s="255"/>
      <c r="N220" s="188"/>
      <c r="O220" s="188"/>
      <c r="P220" s="188"/>
      <c r="Q220" s="188"/>
      <c r="R220" s="188"/>
      <c r="S220" s="188"/>
      <c r="T220" s="188"/>
    </row>
    <row r="221" spans="1:20" ht="14.25" customHeight="1">
      <c r="A221" s="188"/>
      <c r="B221" s="188"/>
      <c r="C221" s="188"/>
      <c r="D221" s="188"/>
      <c r="E221" s="188"/>
      <c r="F221" s="188"/>
      <c r="G221" s="188"/>
      <c r="H221" s="188"/>
      <c r="I221" s="255"/>
      <c r="J221" s="255"/>
      <c r="K221" s="255"/>
      <c r="L221" s="255"/>
      <c r="M221" s="255"/>
      <c r="N221" s="188"/>
      <c r="O221" s="188"/>
      <c r="P221" s="188"/>
      <c r="Q221" s="188"/>
      <c r="R221" s="188"/>
      <c r="S221" s="188"/>
      <c r="T221" s="188"/>
    </row>
    <row r="222" spans="1:20" ht="14.25" customHeight="1">
      <c r="A222" s="188"/>
      <c r="B222" s="188"/>
      <c r="C222" s="188"/>
      <c r="D222" s="188"/>
      <c r="E222" s="188"/>
      <c r="F222" s="188"/>
      <c r="G222" s="188"/>
      <c r="H222" s="188"/>
      <c r="I222" s="255"/>
      <c r="J222" s="255"/>
      <c r="K222" s="255"/>
      <c r="L222" s="255"/>
      <c r="M222" s="255"/>
      <c r="N222" s="188"/>
      <c r="O222" s="188"/>
      <c r="P222" s="188"/>
      <c r="Q222" s="188"/>
      <c r="R222" s="188"/>
      <c r="S222" s="188"/>
      <c r="T222" s="188"/>
    </row>
    <row r="223" spans="1:20" ht="14.25" customHeight="1">
      <c r="A223" s="188"/>
      <c r="B223" s="188"/>
      <c r="C223" s="188"/>
      <c r="D223" s="188"/>
      <c r="E223" s="188"/>
      <c r="F223" s="188"/>
      <c r="G223" s="188"/>
      <c r="H223" s="188"/>
      <c r="I223" s="255"/>
      <c r="J223" s="255"/>
      <c r="K223" s="255"/>
      <c r="L223" s="255"/>
      <c r="M223" s="255"/>
      <c r="N223" s="188"/>
      <c r="O223" s="188"/>
      <c r="P223" s="188"/>
      <c r="Q223" s="188"/>
      <c r="R223" s="188"/>
      <c r="S223" s="188"/>
      <c r="T223" s="188"/>
    </row>
    <row r="224" spans="1:20" ht="14.25" customHeight="1">
      <c r="A224" s="188"/>
      <c r="B224" s="188"/>
      <c r="C224" s="188"/>
      <c r="D224" s="188"/>
      <c r="E224" s="188"/>
      <c r="F224" s="188"/>
      <c r="G224" s="188"/>
      <c r="H224" s="188"/>
      <c r="I224" s="255"/>
      <c r="J224" s="255"/>
      <c r="K224" s="255"/>
      <c r="L224" s="255"/>
      <c r="M224" s="255"/>
      <c r="N224" s="188"/>
      <c r="O224" s="188"/>
      <c r="P224" s="188"/>
      <c r="Q224" s="188"/>
      <c r="R224" s="188"/>
      <c r="S224" s="188"/>
      <c r="T224" s="188"/>
    </row>
    <row r="225" spans="1:20" ht="14.25" customHeight="1">
      <c r="A225" s="188"/>
      <c r="B225" s="188"/>
      <c r="C225" s="188"/>
      <c r="D225" s="188"/>
      <c r="E225" s="188"/>
      <c r="F225" s="188"/>
      <c r="G225" s="188"/>
      <c r="H225" s="188"/>
      <c r="I225" s="255"/>
      <c r="J225" s="255"/>
      <c r="K225" s="255"/>
      <c r="L225" s="255"/>
      <c r="M225" s="255"/>
      <c r="N225" s="188"/>
      <c r="O225" s="188"/>
      <c r="P225" s="188"/>
      <c r="Q225" s="188"/>
      <c r="R225" s="188"/>
      <c r="S225" s="188"/>
      <c r="T225" s="188"/>
    </row>
    <row r="226" spans="1:20" ht="14.25" customHeight="1">
      <c r="A226" s="188"/>
      <c r="B226" s="188"/>
      <c r="C226" s="188"/>
      <c r="D226" s="188"/>
      <c r="E226" s="188"/>
      <c r="F226" s="188"/>
      <c r="G226" s="188"/>
      <c r="H226" s="188"/>
      <c r="I226" s="255"/>
      <c r="J226" s="255"/>
      <c r="K226" s="255"/>
      <c r="L226" s="255"/>
      <c r="M226" s="255"/>
      <c r="N226" s="188"/>
      <c r="O226" s="188"/>
      <c r="P226" s="188"/>
      <c r="Q226" s="188"/>
      <c r="R226" s="188"/>
      <c r="S226" s="188"/>
      <c r="T226" s="188"/>
    </row>
    <row r="227" spans="1:20" ht="14.25" customHeight="1">
      <c r="A227" s="188"/>
      <c r="B227" s="188"/>
      <c r="C227" s="188"/>
      <c r="D227" s="188"/>
      <c r="E227" s="188"/>
      <c r="F227" s="188"/>
      <c r="G227" s="188"/>
      <c r="H227" s="188"/>
      <c r="I227" s="255"/>
      <c r="J227" s="255"/>
      <c r="K227" s="255"/>
      <c r="L227" s="255"/>
      <c r="M227" s="255"/>
      <c r="N227" s="188"/>
      <c r="O227" s="188"/>
      <c r="P227" s="188"/>
      <c r="Q227" s="188"/>
      <c r="R227" s="188"/>
      <c r="S227" s="188"/>
      <c r="T227" s="188"/>
    </row>
    <row r="228" spans="1:20" ht="14.25" customHeight="1">
      <c r="A228" s="188"/>
      <c r="B228" s="188"/>
      <c r="C228" s="188"/>
      <c r="D228" s="188"/>
      <c r="E228" s="188"/>
      <c r="F228" s="188"/>
      <c r="G228" s="188"/>
      <c r="H228" s="188"/>
      <c r="I228" s="255"/>
      <c r="J228" s="255"/>
      <c r="K228" s="255"/>
      <c r="L228" s="255"/>
      <c r="M228" s="255"/>
      <c r="N228" s="188"/>
      <c r="O228" s="188"/>
      <c r="P228" s="188"/>
      <c r="Q228" s="188"/>
      <c r="R228" s="188"/>
      <c r="S228" s="188"/>
      <c r="T228" s="188"/>
    </row>
    <row r="229" spans="1:20" ht="14.25" customHeight="1">
      <c r="A229" s="188"/>
      <c r="B229" s="188"/>
      <c r="C229" s="188"/>
      <c r="D229" s="188"/>
      <c r="E229" s="188"/>
      <c r="F229" s="188"/>
      <c r="G229" s="188"/>
      <c r="H229" s="188"/>
      <c r="I229" s="255"/>
      <c r="J229" s="255"/>
      <c r="K229" s="255"/>
      <c r="L229" s="255"/>
      <c r="M229" s="255"/>
      <c r="N229" s="188"/>
      <c r="O229" s="188"/>
      <c r="P229" s="188"/>
      <c r="Q229" s="188"/>
      <c r="R229" s="188"/>
      <c r="S229" s="188"/>
      <c r="T229" s="188"/>
    </row>
    <row r="230" spans="1:20" ht="14.25" customHeight="1">
      <c r="A230" s="188"/>
      <c r="B230" s="188"/>
      <c r="C230" s="188"/>
      <c r="D230" s="188"/>
      <c r="E230" s="188"/>
      <c r="F230" s="188"/>
      <c r="G230" s="188"/>
      <c r="H230" s="188"/>
      <c r="I230" s="255"/>
      <c r="J230" s="255"/>
      <c r="K230" s="255"/>
      <c r="L230" s="255"/>
      <c r="M230" s="255"/>
      <c r="N230" s="188"/>
      <c r="O230" s="188"/>
      <c r="P230" s="188"/>
      <c r="Q230" s="188"/>
      <c r="R230" s="188"/>
      <c r="S230" s="188"/>
      <c r="T230" s="188"/>
    </row>
    <row r="231" spans="1:20" ht="14.25" customHeight="1">
      <c r="A231" s="188"/>
      <c r="B231" s="188"/>
      <c r="C231" s="188"/>
      <c r="D231" s="188"/>
      <c r="E231" s="188"/>
      <c r="F231" s="188"/>
      <c r="G231" s="188"/>
      <c r="H231" s="188"/>
      <c r="I231" s="255"/>
      <c r="J231" s="255"/>
      <c r="K231" s="255"/>
      <c r="L231" s="255"/>
      <c r="M231" s="255"/>
      <c r="N231" s="188"/>
      <c r="O231" s="188"/>
      <c r="P231" s="188"/>
      <c r="Q231" s="188"/>
      <c r="R231" s="188"/>
      <c r="S231" s="188"/>
      <c r="T231" s="188"/>
    </row>
    <row r="232" spans="1:20" ht="14.25" customHeight="1">
      <c r="A232" s="188"/>
      <c r="B232" s="188"/>
      <c r="C232" s="188"/>
      <c r="D232" s="188"/>
      <c r="E232" s="188"/>
      <c r="F232" s="188"/>
      <c r="G232" s="188"/>
      <c r="H232" s="188"/>
      <c r="I232" s="255"/>
      <c r="J232" s="255"/>
      <c r="K232" s="255"/>
      <c r="L232" s="255"/>
      <c r="M232" s="255"/>
      <c r="N232" s="188"/>
      <c r="O232" s="188"/>
      <c r="P232" s="188"/>
      <c r="Q232" s="188"/>
      <c r="R232" s="188"/>
      <c r="S232" s="188"/>
      <c r="T232" s="188"/>
    </row>
    <row r="233" spans="1:20" ht="14.25" customHeight="1">
      <c r="A233" s="188"/>
      <c r="B233" s="188"/>
      <c r="C233" s="188"/>
      <c r="D233" s="188"/>
      <c r="E233" s="188"/>
      <c r="F233" s="188"/>
      <c r="G233" s="188"/>
      <c r="H233" s="188"/>
      <c r="I233" s="255"/>
      <c r="J233" s="255"/>
      <c r="K233" s="255"/>
      <c r="L233" s="255"/>
      <c r="M233" s="255"/>
      <c r="N233" s="188"/>
      <c r="O233" s="188"/>
      <c r="P233" s="188"/>
      <c r="Q233" s="188"/>
      <c r="R233" s="188"/>
      <c r="S233" s="188"/>
      <c r="T233" s="188"/>
    </row>
    <row r="234" spans="1:20" ht="14.25" customHeight="1">
      <c r="A234" s="188"/>
      <c r="B234" s="188"/>
      <c r="C234" s="188"/>
      <c r="D234" s="188"/>
      <c r="E234" s="188"/>
      <c r="F234" s="188"/>
      <c r="G234" s="188"/>
      <c r="H234" s="188"/>
      <c r="I234" s="255"/>
      <c r="J234" s="255"/>
      <c r="K234" s="255"/>
      <c r="L234" s="255"/>
      <c r="M234" s="255"/>
      <c r="N234" s="188"/>
      <c r="O234" s="188"/>
      <c r="P234" s="188"/>
      <c r="Q234" s="188"/>
      <c r="R234" s="188"/>
      <c r="S234" s="188"/>
      <c r="T234" s="188"/>
    </row>
    <row r="235" spans="1:20" ht="14.25" customHeight="1">
      <c r="A235" s="188"/>
      <c r="B235" s="188"/>
      <c r="C235" s="188"/>
      <c r="D235" s="188"/>
      <c r="E235" s="188"/>
      <c r="F235" s="188"/>
      <c r="G235" s="188"/>
      <c r="H235" s="188"/>
      <c r="I235" s="255"/>
      <c r="J235" s="255"/>
      <c r="K235" s="255"/>
      <c r="L235" s="255"/>
      <c r="M235" s="255"/>
      <c r="N235" s="188"/>
      <c r="O235" s="188"/>
      <c r="P235" s="188"/>
      <c r="Q235" s="188"/>
      <c r="R235" s="188"/>
      <c r="S235" s="188"/>
      <c r="T235" s="188"/>
    </row>
    <row r="236" spans="1:20" ht="14.25" customHeight="1">
      <c r="A236" s="188"/>
      <c r="B236" s="188"/>
      <c r="C236" s="188"/>
      <c r="D236" s="188"/>
      <c r="E236" s="188"/>
      <c r="F236" s="188"/>
      <c r="G236" s="188"/>
      <c r="H236" s="188"/>
      <c r="I236" s="255"/>
      <c r="J236" s="255"/>
      <c r="K236" s="255"/>
      <c r="L236" s="255"/>
      <c r="M236" s="255"/>
      <c r="N236" s="188"/>
      <c r="O236" s="188"/>
      <c r="P236" s="188"/>
      <c r="Q236" s="188"/>
      <c r="R236" s="188"/>
      <c r="S236" s="188"/>
      <c r="T236" s="188"/>
    </row>
    <row r="237" spans="1:20" ht="14.25" customHeight="1">
      <c r="A237" s="188"/>
      <c r="B237" s="188"/>
      <c r="C237" s="188"/>
      <c r="D237" s="188"/>
      <c r="E237" s="188"/>
      <c r="F237" s="188"/>
      <c r="G237" s="188"/>
      <c r="H237" s="188"/>
      <c r="I237" s="255"/>
      <c r="J237" s="255"/>
      <c r="K237" s="255"/>
      <c r="L237" s="255"/>
      <c r="M237" s="255"/>
      <c r="N237" s="188"/>
      <c r="O237" s="188"/>
      <c r="P237" s="188"/>
      <c r="Q237" s="188"/>
      <c r="R237" s="188"/>
      <c r="S237" s="188"/>
      <c r="T237" s="188"/>
    </row>
    <row r="238" spans="1:20" ht="14.25" customHeight="1">
      <c r="A238" s="188"/>
      <c r="B238" s="188"/>
      <c r="C238" s="188"/>
      <c r="D238" s="188"/>
      <c r="E238" s="188"/>
      <c r="F238" s="188"/>
      <c r="G238" s="188"/>
      <c r="H238" s="188"/>
      <c r="I238" s="255"/>
      <c r="J238" s="255"/>
      <c r="K238" s="255"/>
      <c r="L238" s="255"/>
      <c r="M238" s="255"/>
      <c r="N238" s="188"/>
      <c r="O238" s="188"/>
      <c r="P238" s="188"/>
      <c r="Q238" s="188"/>
      <c r="R238" s="188"/>
      <c r="S238" s="188"/>
      <c r="T238" s="188"/>
    </row>
    <row r="239" spans="1:20" ht="14.25" customHeight="1">
      <c r="A239" s="188"/>
      <c r="B239" s="188"/>
      <c r="C239" s="188"/>
      <c r="D239" s="188"/>
      <c r="E239" s="188"/>
      <c r="F239" s="188"/>
      <c r="G239" s="188"/>
      <c r="H239" s="188"/>
      <c r="I239" s="255"/>
      <c r="J239" s="255"/>
      <c r="K239" s="255"/>
      <c r="L239" s="255"/>
      <c r="M239" s="255"/>
      <c r="N239" s="188"/>
      <c r="O239" s="188"/>
      <c r="P239" s="188"/>
      <c r="Q239" s="188"/>
      <c r="R239" s="188"/>
      <c r="S239" s="188"/>
      <c r="T239" s="188"/>
    </row>
    <row r="240" spans="1:20" ht="14.25" customHeight="1">
      <c r="A240" s="188"/>
      <c r="B240" s="188"/>
      <c r="C240" s="188"/>
      <c r="D240" s="188"/>
      <c r="E240" s="188"/>
      <c r="F240" s="188"/>
      <c r="G240" s="188"/>
      <c r="H240" s="188"/>
      <c r="I240" s="255"/>
      <c r="J240" s="255"/>
      <c r="K240" s="255"/>
      <c r="L240" s="255"/>
      <c r="M240" s="255"/>
      <c r="N240" s="188"/>
      <c r="O240" s="188"/>
      <c r="P240" s="188"/>
      <c r="Q240" s="188"/>
      <c r="R240" s="188"/>
      <c r="S240" s="188"/>
      <c r="T240" s="188"/>
    </row>
    <row r="241" spans="1:20" ht="14.25" customHeight="1">
      <c r="A241" s="188"/>
      <c r="B241" s="188"/>
      <c r="C241" s="188"/>
      <c r="D241" s="188"/>
      <c r="E241" s="188"/>
      <c r="F241" s="188"/>
      <c r="G241" s="188"/>
      <c r="H241" s="188"/>
      <c r="I241" s="255"/>
      <c r="J241" s="255"/>
      <c r="K241" s="255"/>
      <c r="L241" s="255"/>
      <c r="M241" s="255"/>
      <c r="N241" s="188"/>
      <c r="O241" s="188"/>
      <c r="P241" s="188"/>
      <c r="Q241" s="188"/>
      <c r="R241" s="188"/>
      <c r="S241" s="188"/>
      <c r="T241" s="188"/>
    </row>
    <row r="242" spans="1:20" ht="14.25" customHeight="1">
      <c r="A242" s="188"/>
      <c r="B242" s="188"/>
      <c r="C242" s="188"/>
      <c r="D242" s="188"/>
      <c r="E242" s="188"/>
      <c r="F242" s="188"/>
      <c r="G242" s="188"/>
      <c r="H242" s="188"/>
      <c r="I242" s="255"/>
      <c r="J242" s="255"/>
      <c r="K242" s="255"/>
      <c r="L242" s="255"/>
      <c r="M242" s="255"/>
      <c r="N242" s="188"/>
      <c r="O242" s="188"/>
      <c r="P242" s="188"/>
      <c r="Q242" s="188"/>
      <c r="R242" s="188"/>
      <c r="S242" s="188"/>
      <c r="T242" s="188"/>
    </row>
    <row r="243" spans="1:20" ht="14.25" customHeight="1">
      <c r="A243" s="188"/>
      <c r="B243" s="188"/>
      <c r="C243" s="188"/>
      <c r="D243" s="188"/>
      <c r="E243" s="188"/>
      <c r="F243" s="188"/>
      <c r="G243" s="188"/>
      <c r="H243" s="188"/>
      <c r="I243" s="255"/>
      <c r="J243" s="255"/>
      <c r="K243" s="255"/>
      <c r="L243" s="255"/>
      <c r="M243" s="255"/>
      <c r="N243" s="188"/>
      <c r="O243" s="188"/>
      <c r="P243" s="188"/>
      <c r="Q243" s="188"/>
      <c r="R243" s="188"/>
      <c r="S243" s="188"/>
      <c r="T243" s="188"/>
    </row>
    <row r="244" spans="1:20" ht="14.25" customHeight="1">
      <c r="A244" s="188"/>
      <c r="B244" s="188"/>
      <c r="C244" s="188"/>
      <c r="D244" s="188"/>
      <c r="E244" s="188"/>
      <c r="F244" s="188"/>
      <c r="G244" s="188"/>
      <c r="H244" s="188"/>
      <c r="I244" s="255"/>
      <c r="J244" s="255"/>
      <c r="K244" s="255"/>
      <c r="L244" s="255"/>
      <c r="M244" s="255"/>
      <c r="N244" s="188"/>
      <c r="O244" s="188"/>
      <c r="P244" s="188"/>
      <c r="Q244" s="188"/>
      <c r="R244" s="188"/>
      <c r="S244" s="188"/>
      <c r="T244" s="188"/>
    </row>
    <row r="245" spans="1:20" ht="14.25" customHeight="1">
      <c r="A245" s="188"/>
      <c r="B245" s="188"/>
      <c r="C245" s="188"/>
      <c r="D245" s="188"/>
      <c r="E245" s="188"/>
      <c r="F245" s="188"/>
      <c r="G245" s="188"/>
      <c r="H245" s="188"/>
      <c r="I245" s="255"/>
      <c r="J245" s="255"/>
      <c r="K245" s="255"/>
      <c r="L245" s="255"/>
      <c r="M245" s="255"/>
      <c r="N245" s="188"/>
      <c r="O245" s="188"/>
      <c r="P245" s="188"/>
      <c r="Q245" s="188"/>
      <c r="R245" s="188"/>
      <c r="S245" s="188"/>
      <c r="T245" s="188"/>
    </row>
    <row r="246" spans="1:20" ht="14.25" customHeight="1">
      <c r="A246" s="188"/>
      <c r="B246" s="188"/>
      <c r="C246" s="188"/>
      <c r="D246" s="188"/>
      <c r="E246" s="188"/>
      <c r="F246" s="188"/>
      <c r="G246" s="188"/>
      <c r="H246" s="188"/>
      <c r="I246" s="255"/>
      <c r="J246" s="255"/>
      <c r="K246" s="255"/>
      <c r="L246" s="255"/>
      <c r="M246" s="255"/>
      <c r="N246" s="188"/>
      <c r="O246" s="188"/>
      <c r="P246" s="188"/>
      <c r="Q246" s="188"/>
      <c r="R246" s="188"/>
      <c r="S246" s="188"/>
      <c r="T246" s="188"/>
    </row>
    <row r="247" spans="1:20" ht="14.25" customHeight="1">
      <c r="A247" s="188"/>
      <c r="B247" s="188"/>
      <c r="C247" s="188"/>
      <c r="D247" s="188"/>
      <c r="E247" s="188"/>
      <c r="F247" s="188"/>
      <c r="G247" s="188"/>
      <c r="H247" s="188"/>
      <c r="I247" s="255"/>
      <c r="J247" s="255"/>
      <c r="K247" s="255"/>
      <c r="L247" s="255"/>
      <c r="M247" s="255"/>
      <c r="N247" s="188"/>
      <c r="O247" s="188"/>
      <c r="P247" s="188"/>
      <c r="Q247" s="188"/>
      <c r="R247" s="188"/>
      <c r="S247" s="188"/>
      <c r="T247" s="188"/>
    </row>
    <row r="248" spans="1:20" ht="14.25" customHeight="1">
      <c r="A248" s="188"/>
      <c r="B248" s="188"/>
      <c r="C248" s="188"/>
      <c r="D248" s="188"/>
      <c r="E248" s="188"/>
      <c r="F248" s="188"/>
      <c r="G248" s="188"/>
      <c r="H248" s="188"/>
      <c r="I248" s="255"/>
      <c r="J248" s="255"/>
      <c r="K248" s="255"/>
      <c r="L248" s="255"/>
      <c r="M248" s="255"/>
      <c r="N248" s="188"/>
      <c r="O248" s="188"/>
      <c r="P248" s="188"/>
      <c r="Q248" s="188"/>
      <c r="R248" s="188"/>
      <c r="S248" s="188"/>
      <c r="T248" s="188"/>
    </row>
    <row r="249" spans="1:20" ht="14.25" customHeight="1">
      <c r="A249" s="188"/>
      <c r="B249" s="188"/>
      <c r="C249" s="188"/>
      <c r="D249" s="188"/>
      <c r="E249" s="188"/>
      <c r="F249" s="188"/>
      <c r="G249" s="188"/>
      <c r="H249" s="188"/>
      <c r="I249" s="255"/>
      <c r="J249" s="255"/>
      <c r="K249" s="255"/>
      <c r="L249" s="255"/>
      <c r="M249" s="255"/>
      <c r="N249" s="188"/>
      <c r="O249" s="188"/>
      <c r="P249" s="188"/>
      <c r="Q249" s="188"/>
      <c r="R249" s="188"/>
      <c r="S249" s="188"/>
      <c r="T249" s="188"/>
    </row>
    <row r="250" spans="1:20" ht="23.25" customHeight="1">
      <c r="A250" s="188"/>
      <c r="B250" s="188"/>
      <c r="C250" s="188"/>
      <c r="D250" s="188"/>
      <c r="E250" s="188"/>
      <c r="F250" s="188"/>
      <c r="G250" s="188"/>
      <c r="H250" s="188"/>
      <c r="I250" s="256"/>
      <c r="J250" s="255"/>
      <c r="K250" s="255"/>
      <c r="L250" s="255"/>
      <c r="M250" s="255"/>
      <c r="N250" s="188"/>
      <c r="O250" s="188"/>
      <c r="P250" s="188"/>
      <c r="Q250" s="188"/>
      <c r="R250" s="188"/>
      <c r="S250" s="188"/>
      <c r="T250" s="188"/>
    </row>
    <row r="251" spans="1:20" s="192" customFormat="1" ht="27.75" customHeight="1">
      <c r="A251" s="188"/>
      <c r="B251" s="188"/>
      <c r="C251" s="188"/>
      <c r="D251" s="188"/>
      <c r="E251" s="188"/>
      <c r="F251" s="188"/>
      <c r="G251" s="188"/>
      <c r="H251" s="188"/>
      <c r="I251" s="255"/>
      <c r="J251" s="256"/>
      <c r="K251" s="256"/>
      <c r="L251" s="256"/>
      <c r="M251" s="256"/>
      <c r="N251" s="191"/>
      <c r="O251" s="191"/>
      <c r="P251" s="191"/>
      <c r="Q251" s="191"/>
      <c r="R251" s="191"/>
      <c r="S251" s="191"/>
      <c r="T251" s="191"/>
    </row>
    <row r="252" spans="1:20" ht="57" customHeight="1">
      <c r="A252" s="188"/>
      <c r="B252" s="188"/>
      <c r="C252" s="188"/>
      <c r="D252" s="188"/>
      <c r="E252" s="188"/>
      <c r="F252" s="188"/>
      <c r="G252" s="188"/>
      <c r="H252" s="188"/>
      <c r="I252" s="255"/>
      <c r="J252" s="255"/>
      <c r="K252" s="255"/>
      <c r="L252" s="255"/>
      <c r="M252" s="255"/>
      <c r="N252" s="188"/>
      <c r="O252" s="188"/>
      <c r="P252" s="188"/>
      <c r="Q252" s="188"/>
      <c r="R252" s="188"/>
      <c r="S252" s="188"/>
      <c r="T252" s="188"/>
    </row>
    <row r="253" spans="1:20" ht="14.25" customHeight="1">
      <c r="A253" s="188"/>
      <c r="B253" s="188"/>
      <c r="C253" s="188"/>
      <c r="D253" s="188"/>
      <c r="E253" s="188"/>
      <c r="F253" s="188"/>
      <c r="G253" s="188"/>
      <c r="H253" s="188"/>
      <c r="I253" s="255"/>
      <c r="J253" s="255"/>
      <c r="K253" s="255"/>
      <c r="L253" s="255"/>
      <c r="M253" s="255"/>
      <c r="N253" s="188"/>
      <c r="O253" s="188"/>
      <c r="P253" s="188"/>
      <c r="Q253" s="188"/>
      <c r="R253" s="188"/>
      <c r="S253" s="188"/>
      <c r="T253" s="188"/>
    </row>
    <row r="254" spans="1:20" ht="14.25" customHeight="1">
      <c r="A254" s="188"/>
      <c r="B254" s="188"/>
      <c r="C254" s="188"/>
      <c r="D254" s="188"/>
      <c r="E254" s="188"/>
      <c r="F254" s="188"/>
      <c r="G254" s="188"/>
      <c r="H254" s="188"/>
      <c r="I254" s="255"/>
      <c r="J254" s="255"/>
      <c r="K254" s="255"/>
      <c r="L254" s="255"/>
      <c r="M254" s="255"/>
      <c r="N254" s="188"/>
      <c r="O254" s="188"/>
      <c r="P254" s="188"/>
      <c r="Q254" s="188"/>
      <c r="R254" s="188"/>
      <c r="S254" s="188"/>
      <c r="T254" s="188"/>
    </row>
    <row r="255" spans="1:20" ht="14.25" customHeight="1">
      <c r="A255" s="188"/>
      <c r="B255" s="188"/>
      <c r="C255" s="188"/>
      <c r="D255" s="188"/>
      <c r="E255" s="188"/>
      <c r="F255" s="188"/>
      <c r="G255" s="188"/>
      <c r="H255" s="188"/>
      <c r="I255" s="255"/>
      <c r="J255" s="255"/>
      <c r="K255" s="255"/>
      <c r="L255" s="255"/>
      <c r="M255" s="255"/>
      <c r="N255" s="188"/>
      <c r="O255" s="188"/>
      <c r="P255" s="188"/>
      <c r="Q255" s="188"/>
      <c r="R255" s="188"/>
      <c r="S255" s="188"/>
      <c r="T255" s="188"/>
    </row>
    <row r="256" spans="1:20" ht="14.25" customHeight="1">
      <c r="A256" s="188"/>
      <c r="B256" s="188"/>
      <c r="C256" s="188"/>
      <c r="D256" s="188"/>
      <c r="E256" s="188"/>
      <c r="F256" s="188"/>
      <c r="G256" s="188"/>
      <c r="H256" s="188"/>
      <c r="I256" s="255"/>
      <c r="J256" s="255"/>
      <c r="K256" s="255"/>
      <c r="L256" s="255"/>
      <c r="M256" s="255"/>
      <c r="N256" s="188"/>
      <c r="O256" s="188"/>
      <c r="P256" s="188"/>
      <c r="Q256" s="188"/>
      <c r="R256" s="188"/>
      <c r="S256" s="188"/>
      <c r="T256" s="188"/>
    </row>
    <row r="257" spans="1:20" ht="14.25" customHeight="1">
      <c r="A257" s="188"/>
      <c r="B257" s="188"/>
      <c r="C257" s="188"/>
      <c r="D257" s="188"/>
      <c r="E257" s="188"/>
      <c r="F257" s="188"/>
      <c r="G257" s="188"/>
      <c r="H257" s="188"/>
      <c r="I257" s="255"/>
      <c r="J257" s="255"/>
      <c r="K257" s="255"/>
      <c r="L257" s="255"/>
      <c r="M257" s="255"/>
      <c r="N257" s="188"/>
      <c r="O257" s="188"/>
      <c r="P257" s="188"/>
      <c r="Q257" s="188"/>
      <c r="R257" s="188"/>
      <c r="S257" s="188"/>
      <c r="T257" s="188"/>
    </row>
    <row r="258" spans="1:20" ht="26.25" customHeight="1">
      <c r="A258" s="188"/>
      <c r="B258" s="188"/>
      <c r="C258" s="188"/>
      <c r="D258" s="188"/>
      <c r="E258" s="188"/>
      <c r="F258" s="188"/>
      <c r="G258" s="188"/>
      <c r="H258" s="188"/>
      <c r="I258" s="255"/>
      <c r="J258" s="255"/>
      <c r="K258" s="255"/>
      <c r="L258" s="255"/>
      <c r="M258" s="255"/>
      <c r="N258" s="188"/>
      <c r="O258" s="188"/>
      <c r="P258" s="188"/>
      <c r="Q258" s="188"/>
      <c r="R258" s="188"/>
      <c r="S258" s="188"/>
      <c r="T258" s="188"/>
    </row>
    <row r="259" spans="1:20" ht="57" customHeight="1">
      <c r="A259" s="188"/>
      <c r="B259" s="188"/>
      <c r="C259" s="188"/>
      <c r="D259" s="188"/>
      <c r="E259" s="188"/>
      <c r="F259" s="188"/>
      <c r="G259" s="188"/>
      <c r="H259" s="188"/>
      <c r="I259" s="255"/>
      <c r="J259" s="255"/>
      <c r="K259" s="255"/>
      <c r="L259" s="255"/>
      <c r="M259" s="255"/>
      <c r="N259" s="188"/>
      <c r="O259" s="188"/>
      <c r="P259" s="188"/>
      <c r="Q259" s="188"/>
      <c r="R259" s="188"/>
      <c r="S259" s="188"/>
      <c r="T259" s="188"/>
    </row>
    <row r="260" spans="1:20" ht="14.25" customHeight="1">
      <c r="A260" s="188"/>
      <c r="B260" s="188"/>
      <c r="C260" s="188"/>
      <c r="D260" s="188"/>
      <c r="E260" s="188"/>
      <c r="F260" s="188"/>
      <c r="G260" s="188"/>
      <c r="H260" s="188"/>
      <c r="I260" s="255"/>
      <c r="J260" s="255"/>
      <c r="K260" s="255"/>
      <c r="L260" s="255"/>
      <c r="M260" s="255"/>
      <c r="N260" s="188"/>
      <c r="O260" s="188"/>
      <c r="P260" s="188"/>
      <c r="Q260" s="188"/>
      <c r="R260" s="188"/>
      <c r="S260" s="188"/>
      <c r="T260" s="188"/>
    </row>
    <row r="261" spans="1:20" ht="18" customHeight="1">
      <c r="A261" s="188"/>
      <c r="B261" s="188"/>
      <c r="C261" s="188"/>
      <c r="D261" s="188"/>
      <c r="E261" s="188"/>
      <c r="F261" s="188"/>
      <c r="G261" s="188"/>
      <c r="H261" s="188"/>
      <c r="I261" s="255"/>
      <c r="J261" s="255"/>
      <c r="K261" s="255"/>
      <c r="L261" s="255"/>
      <c r="M261" s="255"/>
      <c r="N261" s="188"/>
      <c r="O261" s="188"/>
      <c r="P261" s="188"/>
      <c r="Q261" s="188"/>
      <c r="R261" s="188"/>
      <c r="S261" s="188"/>
      <c r="T261" s="188"/>
    </row>
    <row r="262" spans="1:20" ht="18.75" customHeight="1">
      <c r="A262" s="188"/>
      <c r="B262" s="188"/>
      <c r="C262" s="188"/>
      <c r="D262" s="188"/>
      <c r="E262" s="188"/>
      <c r="F262" s="188"/>
      <c r="G262" s="188"/>
      <c r="H262" s="188"/>
      <c r="I262" s="255"/>
      <c r="J262" s="255"/>
      <c r="K262" s="255"/>
      <c r="L262" s="255"/>
      <c r="M262" s="188"/>
      <c r="N262" s="188"/>
      <c r="O262" s="188"/>
      <c r="P262" s="188"/>
      <c r="Q262" s="188"/>
      <c r="R262" s="188"/>
      <c r="S262" s="188"/>
      <c r="T262" s="188"/>
    </row>
    <row r="263" spans="1:20" ht="17.25" customHeight="1">
      <c r="A263" s="188"/>
      <c r="B263" s="188"/>
      <c r="C263" s="188"/>
      <c r="D263" s="188"/>
      <c r="E263" s="188"/>
      <c r="F263" s="188"/>
      <c r="G263" s="188"/>
      <c r="H263" s="188"/>
      <c r="I263" s="255"/>
      <c r="J263" s="255"/>
      <c r="K263" s="255"/>
      <c r="L263" s="255"/>
      <c r="M263" s="188"/>
      <c r="N263" s="188"/>
      <c r="O263" s="188"/>
      <c r="P263" s="188"/>
      <c r="Q263" s="188"/>
      <c r="R263" s="188"/>
      <c r="S263" s="188"/>
      <c r="T263" s="188"/>
    </row>
    <row r="264" spans="1:20" ht="14.25" customHeight="1">
      <c r="A264" s="188"/>
      <c r="B264" s="188"/>
      <c r="C264" s="188"/>
      <c r="D264" s="188"/>
      <c r="E264" s="188"/>
      <c r="F264" s="188"/>
      <c r="G264" s="188"/>
      <c r="H264" s="188"/>
      <c r="I264" s="255"/>
      <c r="J264" s="255"/>
      <c r="K264" s="255"/>
      <c r="L264" s="255"/>
      <c r="M264" s="188"/>
      <c r="N264" s="188"/>
      <c r="O264" s="188"/>
      <c r="P264" s="188"/>
      <c r="Q264" s="188"/>
      <c r="R264" s="188"/>
      <c r="S264" s="188"/>
      <c r="T264" s="188"/>
    </row>
    <row r="265" spans="1:20" ht="24.75" customHeight="1">
      <c r="A265" s="188"/>
      <c r="B265" s="188"/>
      <c r="C265" s="188"/>
      <c r="D265" s="188"/>
      <c r="E265" s="188"/>
      <c r="F265" s="188"/>
      <c r="G265" s="188"/>
      <c r="H265" s="188"/>
      <c r="I265" s="255"/>
      <c r="J265" s="255"/>
      <c r="K265" s="255"/>
      <c r="L265" s="255"/>
      <c r="M265" s="188"/>
      <c r="N265" s="188"/>
      <c r="O265" s="188"/>
      <c r="P265" s="188"/>
      <c r="Q265" s="188"/>
      <c r="R265" s="188"/>
      <c r="S265" s="188"/>
      <c r="T265" s="188"/>
    </row>
    <row r="266" spans="1:20" ht="54.75" customHeight="1">
      <c r="A266" s="188"/>
      <c r="B266" s="188"/>
      <c r="C266" s="188"/>
      <c r="D266" s="188"/>
      <c r="E266" s="188"/>
      <c r="F266" s="188"/>
      <c r="G266" s="188"/>
      <c r="H266" s="188"/>
      <c r="I266" s="255"/>
      <c r="J266" s="255"/>
      <c r="K266" s="255"/>
      <c r="L266" s="255"/>
      <c r="M266" s="188"/>
      <c r="N266" s="188"/>
      <c r="O266" s="188"/>
      <c r="P266" s="188"/>
      <c r="Q266" s="188"/>
      <c r="R266" s="188"/>
      <c r="S266" s="188"/>
      <c r="T266" s="188"/>
    </row>
    <row r="267" spans="1:20" ht="14.25" customHeight="1">
      <c r="A267" s="188"/>
      <c r="B267" s="188"/>
      <c r="C267" s="188"/>
      <c r="D267" s="188"/>
      <c r="E267" s="188"/>
      <c r="F267" s="188"/>
      <c r="G267" s="188"/>
      <c r="H267" s="188"/>
      <c r="I267" s="255"/>
      <c r="J267" s="255"/>
      <c r="K267" s="255"/>
      <c r="L267" s="255"/>
      <c r="M267" s="188"/>
      <c r="N267" s="188"/>
      <c r="O267" s="188"/>
      <c r="P267" s="188"/>
      <c r="Q267" s="188"/>
      <c r="R267" s="188"/>
      <c r="S267" s="188"/>
      <c r="T267" s="188"/>
    </row>
    <row r="268" spans="1:20" ht="14.25" customHeight="1">
      <c r="A268" s="188"/>
      <c r="B268" s="188"/>
      <c r="C268" s="188"/>
      <c r="D268" s="188"/>
      <c r="E268" s="188"/>
      <c r="F268" s="188"/>
      <c r="G268" s="188"/>
      <c r="H268" s="188"/>
      <c r="I268" s="255"/>
      <c r="J268" s="255"/>
      <c r="K268" s="255"/>
      <c r="L268" s="255"/>
      <c r="M268" s="188"/>
      <c r="N268" s="188"/>
      <c r="O268" s="188"/>
      <c r="P268" s="188"/>
      <c r="Q268" s="188"/>
      <c r="R268" s="188"/>
      <c r="S268" s="188"/>
      <c r="T268" s="188"/>
    </row>
    <row r="269" spans="1:20" ht="14.25" customHeight="1">
      <c r="A269" s="188"/>
      <c r="B269" s="188"/>
      <c r="C269" s="188"/>
      <c r="D269" s="188"/>
      <c r="E269" s="188"/>
      <c r="F269" s="188"/>
      <c r="G269" s="188"/>
      <c r="H269" s="188"/>
      <c r="I269" s="255"/>
      <c r="J269" s="255"/>
      <c r="K269" s="255"/>
      <c r="L269" s="255"/>
      <c r="M269" s="188"/>
      <c r="N269" s="188"/>
      <c r="O269" s="188"/>
      <c r="P269" s="188"/>
      <c r="Q269" s="188"/>
      <c r="R269" s="188"/>
      <c r="S269" s="188"/>
      <c r="T269" s="188"/>
    </row>
    <row r="270" spans="1:20" ht="14.25" customHeight="1">
      <c r="A270" s="188"/>
      <c r="B270" s="188"/>
      <c r="C270" s="188"/>
      <c r="D270" s="188"/>
      <c r="E270" s="188"/>
      <c r="F270" s="188"/>
      <c r="G270" s="188"/>
      <c r="H270" s="188"/>
      <c r="I270" s="255"/>
      <c r="J270" s="255"/>
      <c r="K270" s="255"/>
      <c r="L270" s="255"/>
      <c r="M270" s="188"/>
      <c r="N270" s="188"/>
      <c r="O270" s="188"/>
      <c r="P270" s="188"/>
      <c r="Q270" s="188"/>
      <c r="R270" s="188"/>
      <c r="S270" s="188"/>
      <c r="T270" s="188"/>
    </row>
    <row r="271" spans="1:20" ht="14.25" customHeight="1">
      <c r="A271" s="188"/>
      <c r="B271" s="188"/>
      <c r="C271" s="188"/>
      <c r="D271" s="188"/>
      <c r="E271" s="188"/>
      <c r="F271" s="188"/>
      <c r="G271" s="188"/>
      <c r="H271" s="188"/>
      <c r="I271" s="255"/>
      <c r="J271" s="255"/>
      <c r="K271" s="255"/>
      <c r="L271" s="255"/>
      <c r="M271" s="188"/>
      <c r="N271" s="188"/>
      <c r="O271" s="188"/>
      <c r="P271" s="188"/>
      <c r="Q271" s="188"/>
      <c r="R271" s="188"/>
      <c r="S271" s="188"/>
      <c r="T271" s="188"/>
    </row>
    <row r="272" spans="1:20" ht="30" customHeight="1">
      <c r="A272" s="188"/>
      <c r="B272" s="188"/>
      <c r="C272" s="188"/>
      <c r="D272" s="188"/>
      <c r="E272" s="188"/>
      <c r="F272" s="188"/>
      <c r="G272" s="188"/>
      <c r="H272" s="188"/>
      <c r="I272" s="255"/>
      <c r="J272" s="255"/>
      <c r="K272" s="255"/>
      <c r="L272" s="255"/>
      <c r="M272" s="188"/>
      <c r="N272" s="188"/>
      <c r="O272" s="188"/>
      <c r="P272" s="188"/>
      <c r="Q272" s="188"/>
      <c r="R272" s="188"/>
      <c r="S272" s="188"/>
      <c r="T272" s="188"/>
    </row>
    <row r="273" spans="1:20" ht="21.75" customHeight="1">
      <c r="A273" s="188"/>
      <c r="B273" s="188"/>
      <c r="C273" s="188"/>
      <c r="D273" s="188"/>
      <c r="E273" s="188"/>
      <c r="F273" s="188"/>
      <c r="G273" s="188"/>
      <c r="H273" s="188"/>
      <c r="I273" s="255"/>
      <c r="J273" s="255"/>
      <c r="K273" s="255"/>
      <c r="L273" s="255"/>
      <c r="M273" s="188"/>
      <c r="N273" s="188"/>
      <c r="O273" s="188"/>
      <c r="P273" s="188"/>
      <c r="Q273" s="188"/>
      <c r="R273" s="188"/>
      <c r="S273" s="188"/>
      <c r="T273" s="188"/>
    </row>
    <row r="274" spans="1:20" ht="14.25" customHeight="1">
      <c r="A274" s="188"/>
      <c r="B274" s="188"/>
      <c r="C274" s="188"/>
      <c r="D274" s="188"/>
      <c r="E274" s="188"/>
      <c r="F274" s="188"/>
      <c r="G274" s="188"/>
      <c r="H274" s="188"/>
      <c r="I274" s="255"/>
      <c r="J274" s="255"/>
      <c r="K274" s="255"/>
      <c r="L274" s="255"/>
      <c r="M274" s="188"/>
      <c r="N274" s="188"/>
      <c r="O274" s="188"/>
      <c r="P274" s="188"/>
      <c r="Q274" s="188"/>
      <c r="R274" s="188"/>
      <c r="S274" s="188"/>
      <c r="T274" s="188"/>
    </row>
    <row r="275" spans="1:20" ht="14.25" customHeight="1">
      <c r="A275" s="188"/>
      <c r="B275" s="188"/>
      <c r="C275" s="188"/>
      <c r="D275" s="188"/>
      <c r="E275" s="188"/>
      <c r="F275" s="188"/>
      <c r="G275" s="188"/>
      <c r="H275" s="188"/>
      <c r="I275" s="255"/>
      <c r="J275" s="255"/>
      <c r="K275" s="255"/>
      <c r="L275" s="255"/>
      <c r="M275" s="188"/>
      <c r="N275" s="188"/>
      <c r="O275" s="188"/>
      <c r="P275" s="188"/>
      <c r="Q275" s="188"/>
      <c r="R275" s="188"/>
      <c r="S275" s="188"/>
      <c r="T275" s="188"/>
    </row>
    <row r="276" spans="1:20" ht="14.25" customHeight="1">
      <c r="A276" s="188"/>
      <c r="B276" s="188"/>
      <c r="C276" s="188"/>
      <c r="D276" s="188"/>
      <c r="E276" s="188"/>
      <c r="F276" s="188"/>
      <c r="G276" s="188"/>
      <c r="H276" s="188"/>
      <c r="I276" s="255"/>
      <c r="J276" s="255"/>
      <c r="K276" s="255"/>
      <c r="L276" s="255"/>
      <c r="M276" s="188"/>
      <c r="N276" s="188"/>
      <c r="O276" s="188"/>
      <c r="P276" s="188"/>
      <c r="Q276" s="188"/>
      <c r="R276" s="188"/>
      <c r="S276" s="188"/>
      <c r="T276" s="188"/>
    </row>
    <row r="277" spans="1:20" ht="14.25" customHeight="1">
      <c r="A277" s="188"/>
      <c r="B277" s="188"/>
      <c r="C277" s="188"/>
      <c r="D277" s="188"/>
      <c r="E277" s="188"/>
      <c r="F277" s="188"/>
      <c r="G277" s="188"/>
      <c r="H277" s="188"/>
      <c r="I277" s="255"/>
      <c r="J277" s="255"/>
      <c r="K277" s="255"/>
      <c r="L277" s="255"/>
      <c r="M277" s="188"/>
      <c r="N277" s="188"/>
      <c r="O277" s="188"/>
      <c r="P277" s="188"/>
      <c r="Q277" s="188"/>
      <c r="R277" s="188"/>
      <c r="S277" s="188"/>
      <c r="T277" s="188"/>
    </row>
    <row r="278" spans="1:20" ht="14.25" customHeight="1">
      <c r="A278" s="188"/>
      <c r="B278" s="188"/>
      <c r="C278" s="188"/>
      <c r="D278" s="188"/>
      <c r="E278" s="188"/>
      <c r="F278" s="188"/>
      <c r="G278" s="188"/>
      <c r="H278" s="188"/>
      <c r="I278" s="255"/>
      <c r="J278" s="255"/>
      <c r="K278" s="255"/>
      <c r="L278" s="255"/>
      <c r="M278" s="188"/>
      <c r="N278" s="188"/>
      <c r="O278" s="188"/>
      <c r="P278" s="188"/>
      <c r="Q278" s="188"/>
      <c r="R278" s="188"/>
      <c r="S278" s="188"/>
      <c r="T278" s="188"/>
    </row>
    <row r="279" spans="1:20" ht="14.25" customHeight="1">
      <c r="A279" s="188"/>
      <c r="B279" s="188"/>
      <c r="C279" s="188"/>
      <c r="D279" s="188"/>
      <c r="E279" s="188"/>
      <c r="F279" s="188"/>
      <c r="G279" s="188"/>
      <c r="H279" s="188"/>
      <c r="I279" s="255"/>
      <c r="J279" s="255"/>
      <c r="K279" s="255"/>
      <c r="L279" s="255"/>
      <c r="M279" s="188"/>
      <c r="N279" s="188"/>
      <c r="O279" s="188"/>
      <c r="P279" s="188"/>
      <c r="Q279" s="188"/>
      <c r="R279" s="188"/>
      <c r="S279" s="188"/>
      <c r="T279" s="188"/>
    </row>
    <row r="280" spans="1:20" ht="14.25" customHeight="1">
      <c r="A280" s="188"/>
      <c r="B280" s="188"/>
      <c r="C280" s="188"/>
      <c r="D280" s="188"/>
      <c r="E280" s="188"/>
      <c r="F280" s="188"/>
      <c r="G280" s="188"/>
      <c r="H280" s="188"/>
      <c r="I280" s="255"/>
      <c r="J280" s="255"/>
      <c r="K280" s="255"/>
      <c r="L280" s="255"/>
      <c r="M280" s="188"/>
      <c r="N280" s="188"/>
      <c r="O280" s="188"/>
      <c r="P280" s="188"/>
      <c r="Q280" s="188"/>
      <c r="R280" s="188"/>
      <c r="S280" s="188"/>
      <c r="T280" s="188"/>
    </row>
    <row r="281" spans="1:20" ht="14.25" customHeight="1">
      <c r="A281" s="188"/>
      <c r="B281" s="188"/>
      <c r="C281" s="188"/>
      <c r="D281" s="188"/>
      <c r="E281" s="188"/>
      <c r="F281" s="188"/>
      <c r="G281" s="188"/>
      <c r="H281" s="188"/>
      <c r="I281" s="255"/>
      <c r="J281" s="255"/>
      <c r="K281" s="255"/>
      <c r="L281" s="255"/>
      <c r="M281" s="188"/>
      <c r="N281" s="188"/>
      <c r="O281" s="188"/>
      <c r="P281" s="188"/>
      <c r="Q281" s="188"/>
      <c r="R281" s="188"/>
      <c r="S281" s="188"/>
      <c r="T281" s="188"/>
    </row>
    <row r="282" spans="1:20" ht="14.25" customHeight="1">
      <c r="A282" s="188"/>
      <c r="B282" s="188"/>
      <c r="C282" s="188"/>
      <c r="D282" s="188"/>
      <c r="E282" s="188"/>
      <c r="F282" s="188"/>
      <c r="G282" s="188"/>
      <c r="H282" s="188"/>
      <c r="I282" s="255"/>
      <c r="J282" s="255"/>
      <c r="K282" s="255"/>
      <c r="L282" s="255"/>
      <c r="M282" s="188"/>
      <c r="N282" s="188"/>
      <c r="O282" s="188"/>
      <c r="P282" s="188"/>
      <c r="Q282" s="188"/>
      <c r="R282" s="188"/>
      <c r="S282" s="188"/>
      <c r="T282" s="188"/>
    </row>
    <row r="283" spans="1:20" ht="14.25" customHeight="1">
      <c r="A283" s="188"/>
      <c r="B283" s="188"/>
      <c r="C283" s="188"/>
      <c r="D283" s="188"/>
      <c r="E283" s="188"/>
      <c r="F283" s="188"/>
      <c r="G283" s="188"/>
      <c r="H283" s="188"/>
      <c r="I283" s="255"/>
      <c r="J283" s="255"/>
      <c r="K283" s="255"/>
      <c r="L283" s="255"/>
      <c r="M283" s="188"/>
      <c r="N283" s="188"/>
      <c r="O283" s="188"/>
      <c r="P283" s="188"/>
      <c r="Q283" s="188"/>
      <c r="R283" s="188"/>
      <c r="S283" s="188"/>
      <c r="T283" s="188"/>
    </row>
    <row r="284" spans="1:20" ht="14.25" customHeight="1">
      <c r="A284" s="188"/>
      <c r="B284" s="188"/>
      <c r="C284" s="188"/>
      <c r="D284" s="188"/>
      <c r="E284" s="188"/>
      <c r="F284" s="188"/>
      <c r="G284" s="188"/>
      <c r="H284" s="188"/>
      <c r="I284" s="255"/>
      <c r="J284" s="255"/>
      <c r="K284" s="255"/>
      <c r="L284" s="255"/>
      <c r="M284" s="188"/>
      <c r="N284" s="188"/>
      <c r="O284" s="188"/>
      <c r="P284" s="188"/>
      <c r="Q284" s="188"/>
      <c r="R284" s="188"/>
      <c r="S284" s="188"/>
      <c r="T284" s="188"/>
    </row>
    <row r="285" spans="1:20" ht="14.25" customHeight="1">
      <c r="A285" s="188"/>
      <c r="B285" s="188"/>
      <c r="C285" s="188"/>
      <c r="D285" s="188"/>
      <c r="E285" s="188"/>
      <c r="F285" s="188"/>
      <c r="G285" s="188"/>
      <c r="H285" s="188"/>
      <c r="I285" s="255"/>
      <c r="J285" s="255"/>
      <c r="K285" s="255"/>
      <c r="L285" s="255"/>
      <c r="M285" s="188"/>
      <c r="N285" s="188"/>
      <c r="O285" s="188"/>
      <c r="P285" s="188"/>
      <c r="Q285" s="188"/>
      <c r="R285" s="188"/>
      <c r="S285" s="188"/>
      <c r="T285" s="188"/>
    </row>
    <row r="286" spans="1:20" ht="14.25" customHeight="1">
      <c r="A286" s="188"/>
      <c r="B286" s="188"/>
      <c r="C286" s="188"/>
      <c r="D286" s="188"/>
      <c r="E286" s="188"/>
      <c r="F286" s="188"/>
      <c r="G286" s="188"/>
      <c r="H286" s="188"/>
      <c r="I286" s="255"/>
      <c r="J286" s="255"/>
      <c r="K286" s="255"/>
      <c r="L286" s="255"/>
      <c r="M286" s="188"/>
      <c r="N286" s="188"/>
      <c r="O286" s="188"/>
      <c r="P286" s="188"/>
      <c r="Q286" s="188"/>
      <c r="R286" s="188"/>
      <c r="S286" s="188"/>
      <c r="T286" s="188"/>
    </row>
    <row r="287" spans="1:20" ht="14.25" customHeight="1">
      <c r="A287" s="188"/>
      <c r="B287" s="188"/>
      <c r="C287" s="188"/>
      <c r="D287" s="188"/>
      <c r="E287" s="188"/>
      <c r="F287" s="188"/>
      <c r="G287" s="188"/>
      <c r="H287" s="188"/>
      <c r="I287" s="188"/>
      <c r="J287" s="255"/>
      <c r="K287" s="255"/>
      <c r="L287" s="255"/>
      <c r="M287" s="188"/>
      <c r="N287" s="188"/>
      <c r="O287" s="188"/>
      <c r="P287" s="188"/>
      <c r="Q287" s="188"/>
      <c r="R287" s="188"/>
      <c r="S287" s="188"/>
      <c r="T287" s="188"/>
    </row>
    <row r="288" spans="1:20" ht="14.25" customHeight="1">
      <c r="A288" s="188"/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</row>
    <row r="289" spans="1:20" ht="14.25" customHeight="1">
      <c r="A289" s="188"/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</row>
    <row r="290" spans="1:20" ht="14.25" customHeight="1">
      <c r="A290" s="188"/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</row>
    <row r="291" spans="1:20" ht="14.25" customHeight="1">
      <c r="A291" s="188"/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</row>
    <row r="292" spans="1:20" ht="14.25" customHeight="1">
      <c r="A292" s="188"/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88"/>
      <c r="T292" s="188"/>
    </row>
    <row r="293" spans="1:20" ht="14.25" customHeight="1">
      <c r="A293" s="188"/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</row>
    <row r="294" spans="1:20" ht="14.25" customHeight="1">
      <c r="A294" s="188"/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</row>
    <row r="295" spans="1:20" ht="14.25" customHeight="1">
      <c r="A295" s="188"/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</row>
    <row r="296" spans="1:20" ht="14.25" customHeight="1">
      <c r="A296" s="188"/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</row>
    <row r="297" spans="1:20" ht="14.25" customHeight="1">
      <c r="A297" s="188"/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</row>
    <row r="298" spans="1:20" ht="14.25" customHeight="1">
      <c r="A298" s="188"/>
      <c r="B298" s="188"/>
      <c r="C298" s="188"/>
      <c r="D298" s="188"/>
      <c r="E298" s="188"/>
      <c r="F298" s="188"/>
      <c r="G298" s="188"/>
      <c r="H298" s="188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</row>
    <row r="299" spans="1:20" ht="14.25" customHeight="1">
      <c r="A299" s="188"/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</row>
    <row r="300" spans="1:20" ht="14.25" customHeight="1">
      <c r="A300" s="188"/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</row>
    <row r="301" spans="1:20" ht="14.25" customHeight="1">
      <c r="A301" s="188"/>
      <c r="B301" s="188"/>
      <c r="C301" s="188"/>
      <c r="D301" s="188"/>
      <c r="E301" s="188"/>
      <c r="F301" s="188"/>
      <c r="G301" s="188"/>
      <c r="H301" s="188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</row>
    <row r="302" spans="1:20" ht="14.25" customHeight="1">
      <c r="A302" s="188"/>
      <c r="B302" s="188"/>
      <c r="C302" s="188"/>
      <c r="D302" s="188"/>
      <c r="E302" s="188"/>
      <c r="F302" s="188"/>
      <c r="G302" s="188"/>
      <c r="H302" s="188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</row>
    <row r="303" spans="1:20" ht="14.25" customHeight="1">
      <c r="A303" s="188"/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</row>
    <row r="304" spans="1:20" ht="14.25" customHeight="1">
      <c r="A304" s="188"/>
      <c r="B304" s="188"/>
      <c r="C304" s="188"/>
      <c r="D304" s="188"/>
      <c r="E304" s="188"/>
      <c r="F304" s="188"/>
      <c r="G304" s="188"/>
      <c r="H304" s="188"/>
      <c r="I304" s="188"/>
      <c r="J304" s="188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</row>
    <row r="305" spans="1:20" ht="14.25" customHeight="1">
      <c r="A305" s="188"/>
      <c r="B305" s="188"/>
      <c r="C305" s="188"/>
      <c r="D305" s="188"/>
      <c r="E305" s="188"/>
      <c r="F305" s="188"/>
      <c r="G305" s="188"/>
      <c r="H305" s="188"/>
      <c r="I305" s="188"/>
      <c r="J305" s="188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</row>
    <row r="306" spans="1:20" ht="14.25" customHeight="1">
      <c r="A306" s="188"/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</row>
    <row r="307" spans="1:20" ht="14.25" customHeight="1">
      <c r="A307" s="188"/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</row>
    <row r="308" spans="1:20" ht="14.25" customHeight="1">
      <c r="A308" s="188"/>
      <c r="B308" s="188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</row>
    <row r="309" spans="1:20" ht="14.25" customHeight="1">
      <c r="A309" s="188"/>
      <c r="B309" s="188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</row>
    <row r="310" spans="1:20" ht="14.25" customHeight="1">
      <c r="A310" s="188"/>
      <c r="B310" s="188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</row>
    <row r="311" spans="1:20" ht="14.25" customHeight="1">
      <c r="A311" s="188"/>
      <c r="B311" s="188"/>
      <c r="C311" s="188"/>
      <c r="D311" s="188"/>
      <c r="E311" s="188"/>
      <c r="F311" s="188"/>
      <c r="G311" s="188"/>
      <c r="H311" s="188"/>
      <c r="I311" s="188"/>
      <c r="J311" s="188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</row>
    <row r="312" spans="1:20" ht="14.25" customHeight="1">
      <c r="A312" s="188"/>
      <c r="B312" s="188"/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</row>
    <row r="313" spans="1:20" ht="14.25" customHeight="1">
      <c r="A313" s="188"/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</row>
    <row r="314" spans="1:20" ht="14.25" customHeight="1">
      <c r="A314" s="188"/>
      <c r="B314" s="188"/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</row>
    <row r="315" spans="1:20" ht="14.25" customHeight="1">
      <c r="A315" s="188"/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</row>
    <row r="316" spans="1:20" ht="14.25" customHeight="1">
      <c r="A316" s="188"/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</row>
    <row r="317" spans="1:20" ht="14.25" customHeight="1">
      <c r="A317" s="188"/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</row>
    <row r="318" spans="1:20" ht="14.25" customHeight="1">
      <c r="A318" s="188"/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</row>
    <row r="319" spans="1:20" ht="14.25" customHeight="1">
      <c r="A319" s="188"/>
      <c r="B319" s="188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</row>
    <row r="320" spans="1:20" ht="14.25" customHeight="1">
      <c r="A320" s="188"/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</row>
    <row r="321" spans="1:20" ht="14.25" customHeight="1">
      <c r="A321" s="188"/>
      <c r="B321" s="188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</row>
    <row r="322" spans="1:20" ht="14.25" customHeight="1">
      <c r="A322" s="188"/>
      <c r="B322" s="188"/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</row>
    <row r="323" spans="1:20" ht="14.25" customHeight="1">
      <c r="A323" s="188"/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</row>
    <row r="324" spans="1:20" ht="14.25" customHeight="1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</row>
    <row r="325" spans="1:20" ht="14.25" customHeight="1">
      <c r="A325" s="188"/>
      <c r="B325" s="188"/>
      <c r="C325" s="188"/>
      <c r="D325" s="188"/>
      <c r="E325" s="188"/>
      <c r="F325" s="188"/>
      <c r="G325" s="188"/>
      <c r="H325" s="188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</row>
    <row r="326" spans="1:20" ht="14.25" customHeight="1">
      <c r="A326" s="188"/>
      <c r="B326" s="188"/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</row>
    <row r="327" spans="1:20" ht="14.25" customHeight="1">
      <c r="A327" s="188"/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</row>
    <row r="328" spans="1:20" ht="14.25" customHeight="1">
      <c r="A328" s="188"/>
      <c r="B328" s="188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</row>
    <row r="329" spans="1:20" ht="14.25" customHeight="1">
      <c r="A329" s="188"/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</row>
    <row r="330" spans="1:20" ht="14.25" customHeight="1">
      <c r="A330" s="188"/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</row>
    <row r="331" spans="1:20" ht="14.25" customHeight="1">
      <c r="A331" s="188"/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</row>
    <row r="332" spans="1:20" ht="14.25" customHeight="1">
      <c r="A332" s="188"/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</row>
    <row r="333" spans="1:20" ht="14.25" customHeight="1">
      <c r="A333" s="188"/>
      <c r="B333" s="188"/>
      <c r="C333" s="188"/>
      <c r="D333" s="188"/>
      <c r="E333" s="188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</row>
    <row r="334" spans="1:20" ht="14.25" customHeight="1">
      <c r="A334" s="188"/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</row>
    <row r="335" spans="1:20" ht="14.25" customHeight="1">
      <c r="A335" s="188"/>
      <c r="B335" s="188"/>
      <c r="C335" s="188"/>
      <c r="D335" s="188"/>
      <c r="E335" s="188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</row>
    <row r="336" spans="1:20" ht="14.25" customHeight="1">
      <c r="A336" s="188"/>
      <c r="B336" s="188"/>
      <c r="C336" s="188"/>
      <c r="D336" s="188"/>
      <c r="E336" s="188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</row>
    <row r="337" spans="1:20" ht="14.25" customHeight="1">
      <c r="A337" s="188"/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</row>
    <row r="338" spans="1:20" ht="14.25" customHeight="1">
      <c r="A338" s="188"/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</row>
    <row r="339" spans="1:20" ht="14.25" customHeight="1">
      <c r="A339" s="188"/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</row>
    <row r="340" spans="1:20" ht="14.25" customHeight="1">
      <c r="A340" s="188"/>
      <c r="B340" s="188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</row>
    <row r="341" spans="1:20" ht="14.25" customHeight="1">
      <c r="A341" s="188"/>
      <c r="B341" s="188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</row>
    <row r="342" spans="1:20" ht="14.25" customHeight="1">
      <c r="A342" s="188"/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</row>
    <row r="343" spans="1:20" ht="14.25" customHeight="1">
      <c r="A343" s="188"/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</row>
    <row r="344" spans="1:20" ht="14.25" customHeight="1">
      <c r="A344" s="188"/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</row>
    <row r="345" spans="1:20" ht="14.25" customHeight="1">
      <c r="A345" s="188"/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</row>
    <row r="346" spans="1:20" ht="14.25" customHeight="1">
      <c r="A346" s="188"/>
      <c r="B346" s="188"/>
      <c r="C346" s="188"/>
      <c r="D346" s="188"/>
      <c r="E346" s="188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</row>
    <row r="347" spans="1:20" ht="14.25" customHeight="1">
      <c r="A347" s="188"/>
      <c r="B347" s="188"/>
      <c r="C347" s="188"/>
      <c r="D347" s="188"/>
      <c r="E347" s="188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</row>
    <row r="348" spans="1:20" ht="14.25" customHeight="1">
      <c r="A348" s="188"/>
      <c r="B348" s="188"/>
      <c r="C348" s="188"/>
      <c r="D348" s="188"/>
      <c r="E348" s="188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</row>
    <row r="349" spans="1:20" ht="14.25" customHeight="1">
      <c r="A349" s="188"/>
      <c r="B349" s="188"/>
      <c r="C349" s="188"/>
      <c r="D349" s="188"/>
      <c r="E349" s="188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</row>
    <row r="350" spans="1:20" ht="14.25" customHeight="1">
      <c r="A350" s="188"/>
      <c r="B350" s="188"/>
      <c r="C350" s="188"/>
      <c r="D350" s="188"/>
      <c r="E350" s="188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</row>
    <row r="351" spans="1:20" ht="14.25" customHeight="1">
      <c r="A351" s="188"/>
      <c r="B351" s="188"/>
      <c r="C351" s="188"/>
      <c r="D351" s="188"/>
      <c r="E351" s="188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</row>
    <row r="352" spans="1:20" ht="14.25" customHeight="1">
      <c r="A352" s="188"/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</row>
    <row r="353" spans="1:20" ht="14.25" customHeight="1">
      <c r="A353" s="188"/>
      <c r="B353" s="188"/>
      <c r="C353" s="188"/>
      <c r="D353" s="188"/>
      <c r="E353" s="188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</row>
    <row r="354" spans="1:20" ht="14.25" customHeight="1">
      <c r="A354" s="188"/>
      <c r="B354" s="188"/>
      <c r="C354" s="188"/>
      <c r="D354" s="188"/>
      <c r="E354" s="188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</row>
    <row r="355" spans="1:20" ht="14.25" customHeight="1">
      <c r="A355" s="188"/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</row>
    <row r="356" spans="1:20" ht="14.25" customHeight="1">
      <c r="A356" s="188"/>
      <c r="B356" s="188"/>
      <c r="C356" s="188"/>
      <c r="D356" s="188"/>
      <c r="E356" s="188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</row>
    <row r="357" spans="1:20" ht="14.25" customHeight="1">
      <c r="A357" s="188"/>
      <c r="B357" s="188"/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</row>
    <row r="358" spans="1:20" ht="14.25" customHeight="1">
      <c r="A358" s="188"/>
      <c r="B358" s="188"/>
      <c r="C358" s="188"/>
      <c r="D358" s="188"/>
      <c r="E358" s="188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</row>
    <row r="359" spans="1:20" ht="14.25" customHeight="1">
      <c r="A359" s="188"/>
      <c r="B359" s="188"/>
      <c r="C359" s="188"/>
      <c r="D359" s="188"/>
      <c r="E359" s="188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</row>
    <row r="360" spans="1:20" ht="14.25" customHeight="1">
      <c r="A360" s="188"/>
      <c r="B360" s="188"/>
      <c r="C360" s="188"/>
      <c r="D360" s="188"/>
      <c r="E360" s="188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</row>
    <row r="361" spans="1:20" ht="14.25" customHeight="1">
      <c r="A361" s="188"/>
      <c r="B361" s="188"/>
      <c r="C361" s="188"/>
      <c r="D361" s="188"/>
      <c r="E361" s="188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</row>
    <row r="362" spans="1:20" ht="14.25" customHeight="1">
      <c r="A362" s="188"/>
      <c r="B362" s="188"/>
      <c r="C362" s="188"/>
      <c r="D362" s="188"/>
      <c r="E362" s="188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</row>
    <row r="363" spans="1:20" ht="14.25" customHeight="1">
      <c r="A363" s="188"/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</row>
    <row r="364" spans="1:20" ht="14.25" customHeight="1">
      <c r="A364" s="188"/>
      <c r="B364" s="188"/>
      <c r="C364" s="188"/>
      <c r="D364" s="188"/>
      <c r="E364" s="188"/>
      <c r="F364" s="188"/>
      <c r="G364" s="188"/>
      <c r="H364" s="188"/>
      <c r="I364" s="188"/>
      <c r="J364" s="188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</row>
    <row r="365" spans="1:20" ht="14.25" customHeight="1">
      <c r="A365" s="188"/>
      <c r="B365" s="188"/>
      <c r="C365" s="188"/>
      <c r="D365" s="188"/>
      <c r="E365" s="188"/>
      <c r="F365" s="188"/>
      <c r="G365" s="188"/>
      <c r="H365" s="188"/>
      <c r="I365" s="188"/>
      <c r="J365" s="188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</row>
    <row r="366" spans="1:20" ht="14.25" customHeight="1">
      <c r="A366" s="188"/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</row>
    <row r="367" spans="1:20" ht="14.25" customHeight="1">
      <c r="A367" s="188"/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</row>
    <row r="368" spans="1:20" ht="14.25" customHeight="1">
      <c r="A368" s="188"/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</row>
    <row r="369" spans="1:20" ht="14.25" customHeight="1">
      <c r="A369" s="188"/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</row>
    <row r="370" spans="1:20" ht="14.25" customHeight="1">
      <c r="A370" s="188"/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</row>
    <row r="371" spans="1:20" ht="14.25" customHeight="1">
      <c r="A371" s="188"/>
      <c r="B371" s="188"/>
      <c r="C371" s="188"/>
      <c r="D371" s="188"/>
      <c r="E371" s="188"/>
      <c r="F371" s="188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</row>
    <row r="372" spans="1:20" ht="14.25" customHeight="1">
      <c r="A372" s="188"/>
      <c r="B372" s="188"/>
      <c r="C372" s="188"/>
      <c r="D372" s="188"/>
      <c r="E372" s="188"/>
      <c r="F372" s="188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</row>
    <row r="373" spans="1:20" ht="14.25" customHeight="1">
      <c r="A373" s="188"/>
      <c r="B373" s="188"/>
      <c r="C373" s="188"/>
      <c r="D373" s="188"/>
      <c r="E373" s="188"/>
      <c r="F373" s="188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</row>
    <row r="374" spans="1:20" ht="14.25" customHeight="1">
      <c r="A374" s="188"/>
      <c r="B374" s="188"/>
      <c r="C374" s="188"/>
      <c r="D374" s="188"/>
      <c r="E374" s="188"/>
      <c r="F374" s="188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</row>
    <row r="375" spans="1:20" ht="14.25" customHeight="1">
      <c r="A375" s="188"/>
      <c r="B375" s="188"/>
      <c r="C375" s="188"/>
      <c r="D375" s="188"/>
      <c r="E375" s="188"/>
      <c r="F375" s="188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</row>
    <row r="376" spans="1:20" ht="14.25" customHeight="1">
      <c r="A376" s="188"/>
      <c r="B376" s="188"/>
      <c r="C376" s="188"/>
      <c r="D376" s="188"/>
      <c r="E376" s="188"/>
      <c r="F376" s="188"/>
      <c r="G376" s="188"/>
      <c r="H376" s="188"/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</row>
    <row r="377" spans="1:20" ht="14.25" customHeight="1">
      <c r="A377" s="188"/>
      <c r="B377" s="188"/>
      <c r="C377" s="188"/>
      <c r="D377" s="188"/>
      <c r="E377" s="188"/>
      <c r="F377" s="188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</row>
    <row r="378" spans="1:20" ht="14.25" customHeight="1">
      <c r="A378" s="188"/>
      <c r="B378" s="188"/>
      <c r="C378" s="188"/>
      <c r="D378" s="188"/>
      <c r="E378" s="188"/>
      <c r="F378" s="188"/>
      <c r="G378" s="188"/>
      <c r="H378" s="188"/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</row>
    <row r="379" spans="1:20" ht="14.25" customHeight="1">
      <c r="A379" s="188"/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</row>
    <row r="380" spans="1:20" ht="14.25" customHeight="1">
      <c r="A380" s="188"/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</row>
    <row r="381" spans="1:20" ht="14.25" customHeight="1">
      <c r="A381" s="188"/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</row>
    <row r="382" spans="1:20" ht="14.25" customHeight="1">
      <c r="A382" s="188"/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</row>
    <row r="383" spans="1:20" ht="14.25" customHeight="1">
      <c r="A383" s="188"/>
      <c r="B383" s="188"/>
      <c r="C383" s="188"/>
      <c r="D383" s="188"/>
      <c r="E383" s="188"/>
      <c r="F383" s="188"/>
      <c r="G383" s="188"/>
      <c r="H383" s="188"/>
      <c r="I383" s="188"/>
      <c r="J383" s="188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</row>
    <row r="384" spans="1:20" ht="14.25" customHeight="1">
      <c r="A384" s="188"/>
      <c r="B384" s="188"/>
      <c r="C384" s="188"/>
      <c r="D384" s="188"/>
      <c r="E384" s="188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</row>
    <row r="385" spans="1:20" ht="14.25" customHeight="1">
      <c r="A385" s="188"/>
      <c r="B385" s="188"/>
      <c r="C385" s="188"/>
      <c r="D385" s="188"/>
      <c r="E385" s="188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</row>
    <row r="386" spans="1:20" ht="14.25" customHeight="1">
      <c r="A386" s="188"/>
      <c r="B386" s="188"/>
      <c r="C386" s="188"/>
      <c r="D386" s="188"/>
      <c r="E386" s="188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</row>
    <row r="387" spans="1:20" ht="14.25" customHeight="1">
      <c r="A387" s="188"/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</row>
    <row r="388" spans="1:20" ht="14.25" customHeight="1">
      <c r="A388" s="188"/>
      <c r="B388" s="188"/>
      <c r="C388" s="188"/>
      <c r="D388" s="188"/>
      <c r="E388" s="188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</row>
    <row r="389" spans="1:20" ht="14.25" customHeight="1">
      <c r="A389" s="188"/>
      <c r="B389" s="188"/>
      <c r="C389" s="188"/>
      <c r="D389" s="188"/>
      <c r="E389" s="188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</row>
    <row r="390" spans="1:20" ht="14.25" customHeight="1">
      <c r="A390" s="188"/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</row>
    <row r="391" spans="1:20" ht="14.25" customHeight="1">
      <c r="A391" s="188"/>
      <c r="B391" s="188"/>
      <c r="C391" s="188"/>
      <c r="D391" s="188"/>
      <c r="E391" s="188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</row>
    <row r="392" spans="1:20" ht="14.25" customHeight="1">
      <c r="A392" s="188"/>
      <c r="B392" s="188"/>
      <c r="C392" s="188"/>
      <c r="D392" s="188"/>
      <c r="E392" s="188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</row>
    <row r="393" spans="1:20" ht="14.25" customHeight="1">
      <c r="A393" s="188"/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</row>
    <row r="394" spans="1:20" ht="14.25" customHeight="1">
      <c r="A394" s="188"/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</row>
    <row r="395" spans="1:20" ht="14.25" customHeight="1">
      <c r="A395" s="188"/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</row>
    <row r="396" spans="1:20" ht="14.25" customHeight="1">
      <c r="A396" s="188"/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</row>
    <row r="397" spans="1:20" ht="14.25" customHeight="1">
      <c r="A397" s="188"/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</row>
    <row r="398" spans="1:20" ht="14.25" customHeight="1">
      <c r="A398" s="188"/>
      <c r="B398" s="188"/>
      <c r="C398" s="188"/>
      <c r="D398" s="188"/>
      <c r="E398" s="188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</row>
    <row r="399" spans="1:20" ht="14.25" customHeight="1">
      <c r="A399" s="188"/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</row>
    <row r="400" spans="1:20" ht="14.25" customHeight="1">
      <c r="A400" s="188"/>
      <c r="B400" s="188"/>
      <c r="C400" s="188"/>
      <c r="D400" s="188"/>
      <c r="E400" s="188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</row>
    <row r="401" spans="1:20" ht="14.25" customHeight="1">
      <c r="A401" s="188"/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</row>
    <row r="402" spans="1:20" ht="14.25" customHeight="1">
      <c r="A402" s="188"/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</row>
    <row r="403" spans="1:20" ht="14.25" customHeight="1">
      <c r="A403" s="188"/>
      <c r="B403" s="188"/>
      <c r="C403" s="188"/>
      <c r="D403" s="188"/>
      <c r="E403" s="188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</row>
    <row r="404" spans="1:20" ht="14.25" customHeight="1">
      <c r="A404" s="188"/>
      <c r="B404" s="188"/>
      <c r="C404" s="188"/>
      <c r="D404" s="188"/>
      <c r="E404" s="188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</row>
    <row r="405" spans="1:20" ht="14.25" customHeight="1">
      <c r="A405" s="188"/>
      <c r="B405" s="188"/>
      <c r="C405" s="188"/>
      <c r="D405" s="188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</row>
    <row r="406" spans="1:20" ht="14.25" customHeight="1">
      <c r="A406" s="188"/>
      <c r="B406" s="188"/>
      <c r="C406" s="188"/>
      <c r="D406" s="188"/>
      <c r="E406" s="188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</row>
    <row r="407" spans="1:20" ht="14.25" customHeight="1">
      <c r="A407" s="188"/>
      <c r="B407" s="188"/>
      <c r="C407" s="188"/>
      <c r="D407" s="188"/>
      <c r="E407" s="188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</row>
    <row r="408" spans="1:20" ht="14.25" customHeight="1">
      <c r="A408" s="188"/>
      <c r="B408" s="188"/>
      <c r="C408" s="188"/>
      <c r="D408" s="188"/>
      <c r="E408" s="188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</row>
    <row r="409" spans="1:20" ht="14.25" customHeight="1">
      <c r="A409" s="188"/>
      <c r="B409" s="188"/>
      <c r="C409" s="188"/>
      <c r="D409" s="188"/>
      <c r="E409" s="188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</row>
    <row r="410" spans="1:20" ht="14.25" customHeight="1">
      <c r="A410" s="188"/>
      <c r="B410" s="188"/>
      <c r="C410" s="188"/>
      <c r="D410" s="188"/>
      <c r="E410" s="188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</row>
    <row r="411" spans="1:20" ht="14.25" customHeight="1">
      <c r="A411" s="188"/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</row>
    <row r="412" spans="1:20" ht="14.25" customHeight="1">
      <c r="A412" s="188"/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</row>
    <row r="413" spans="1:20" ht="14.25" customHeight="1">
      <c r="A413" s="188"/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</row>
    <row r="414" spans="1:20" ht="14.25" customHeight="1">
      <c r="A414" s="188"/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</row>
    <row r="415" spans="1:20" ht="14.25" customHeight="1">
      <c r="A415" s="188"/>
      <c r="B415" s="188"/>
      <c r="C415" s="188"/>
      <c r="D415" s="188"/>
      <c r="E415" s="188"/>
      <c r="F415" s="188"/>
      <c r="G415" s="188"/>
      <c r="H415" s="188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</row>
    <row r="416" spans="1:20" ht="14.25" customHeight="1">
      <c r="A416" s="188"/>
      <c r="B416" s="188"/>
      <c r="C416" s="188"/>
      <c r="D416" s="188"/>
      <c r="E416" s="188"/>
      <c r="F416" s="188"/>
      <c r="G416" s="188"/>
      <c r="H416" s="188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</row>
    <row r="417" spans="1:20" ht="14.25" customHeight="1">
      <c r="A417" s="188"/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</row>
    <row r="418" spans="1:20" ht="14.25" customHeight="1">
      <c r="A418" s="188"/>
      <c r="B418" s="188"/>
      <c r="C418" s="188"/>
      <c r="D418" s="188"/>
      <c r="E418" s="188"/>
      <c r="F418" s="188"/>
      <c r="G418" s="188"/>
      <c r="H418" s="188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</row>
    <row r="419" spans="1:20" ht="14.25" customHeight="1">
      <c r="A419" s="188"/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</row>
    <row r="420" spans="1:20" ht="14.25" customHeight="1">
      <c r="A420" s="188"/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</row>
    <row r="421" spans="1:20" ht="14.25" customHeight="1">
      <c r="A421" s="188"/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</row>
    <row r="422" spans="1:20" ht="14.25" customHeight="1">
      <c r="A422" s="188"/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</row>
    <row r="423" spans="1:20" ht="14.25" customHeight="1">
      <c r="A423" s="188"/>
      <c r="B423" s="188"/>
      <c r="C423" s="188"/>
      <c r="D423" s="188"/>
      <c r="E423" s="188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</row>
    <row r="424" spans="1:20" ht="14.25" customHeight="1">
      <c r="A424" s="188"/>
      <c r="B424" s="188"/>
      <c r="C424" s="188"/>
      <c r="D424" s="188"/>
      <c r="E424" s="188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</row>
    <row r="425" spans="1:20" ht="14.25" customHeight="1">
      <c r="A425" s="188"/>
      <c r="B425" s="188"/>
      <c r="C425" s="188"/>
      <c r="D425" s="188"/>
      <c r="E425" s="188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</row>
    <row r="426" spans="1:20" ht="14.25" customHeight="1">
      <c r="A426" s="188"/>
      <c r="B426" s="188"/>
      <c r="C426" s="188"/>
      <c r="D426" s="188"/>
      <c r="E426" s="188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</row>
    <row r="427" spans="1:20" ht="14.25" customHeight="1">
      <c r="A427" s="188"/>
      <c r="B427" s="188"/>
      <c r="C427" s="188"/>
      <c r="D427" s="188"/>
      <c r="E427" s="188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</row>
    <row r="428" spans="1:20" ht="14.25" customHeight="1">
      <c r="A428" s="188"/>
      <c r="B428" s="188"/>
      <c r="C428" s="188"/>
      <c r="D428" s="188"/>
      <c r="E428" s="188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</row>
    <row r="429" spans="1:20" ht="14.25" customHeight="1">
      <c r="A429" s="188"/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</row>
    <row r="430" spans="1:20" ht="14.25" customHeight="1">
      <c r="A430" s="188"/>
      <c r="B430" s="188"/>
      <c r="C430" s="188"/>
      <c r="D430" s="188"/>
      <c r="E430" s="188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</row>
    <row r="431" spans="1:20" ht="14.25" customHeight="1">
      <c r="A431" s="188"/>
      <c r="B431" s="188"/>
      <c r="C431" s="188"/>
      <c r="D431" s="188"/>
      <c r="E431" s="188"/>
      <c r="F431" s="188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</row>
    <row r="432" spans="1:20" ht="14.25" customHeight="1">
      <c r="A432" s="188"/>
      <c r="B432" s="188"/>
      <c r="C432" s="188"/>
      <c r="D432" s="188"/>
      <c r="E432" s="188"/>
      <c r="F432" s="188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</row>
    <row r="433" spans="1:20" ht="14.25" customHeight="1">
      <c r="A433" s="188"/>
      <c r="B433" s="188"/>
      <c r="C433" s="188"/>
      <c r="D433" s="188"/>
      <c r="E433" s="188"/>
      <c r="F433" s="188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</row>
    <row r="434" spans="1:20" ht="14.25" customHeight="1">
      <c r="A434" s="188"/>
      <c r="B434" s="188"/>
      <c r="C434" s="188"/>
      <c r="D434" s="188"/>
      <c r="E434" s="188"/>
      <c r="F434" s="188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</row>
    <row r="435" spans="1:20" ht="14.25" customHeight="1">
      <c r="A435" s="188"/>
      <c r="B435" s="188"/>
      <c r="C435" s="188"/>
      <c r="D435" s="188"/>
      <c r="E435" s="188"/>
      <c r="F435" s="188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</row>
    <row r="436" spans="1:20" ht="14.25" customHeight="1">
      <c r="A436" s="188"/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</row>
    <row r="437" spans="1:20" ht="14.25" customHeight="1">
      <c r="A437" s="188"/>
      <c r="B437" s="188"/>
      <c r="C437" s="188"/>
      <c r="D437" s="188"/>
      <c r="E437" s="188"/>
      <c r="F437" s="188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</row>
    <row r="438" spans="1:20" ht="14.25" customHeight="1">
      <c r="A438" s="188"/>
      <c r="B438" s="188"/>
      <c r="C438" s="188"/>
      <c r="D438" s="188"/>
      <c r="E438" s="188"/>
      <c r="F438" s="188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</row>
    <row r="439" spans="1:20" ht="14.25" customHeight="1">
      <c r="A439" s="188"/>
      <c r="B439" s="188"/>
      <c r="C439" s="188"/>
      <c r="D439" s="188"/>
      <c r="E439" s="188"/>
      <c r="F439" s="188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</row>
    <row r="440" spans="1:20" ht="14.25" customHeight="1">
      <c r="A440" s="188"/>
      <c r="B440" s="188"/>
      <c r="C440" s="188"/>
      <c r="D440" s="188"/>
      <c r="E440" s="188"/>
      <c r="F440" s="188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</row>
    <row r="441" spans="1:20" ht="14.25" customHeight="1">
      <c r="A441" s="188"/>
      <c r="B441" s="188"/>
      <c r="C441" s="188"/>
      <c r="D441" s="188"/>
      <c r="E441" s="188"/>
      <c r="F441" s="188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</row>
    <row r="442" spans="1:20" ht="14.25" customHeight="1">
      <c r="A442" s="188"/>
      <c r="B442" s="188"/>
      <c r="C442" s="188"/>
      <c r="D442" s="188"/>
      <c r="E442" s="188"/>
      <c r="F442" s="188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</row>
    <row r="443" spans="1:20" ht="14.25" customHeight="1">
      <c r="A443" s="188"/>
      <c r="B443" s="188"/>
      <c r="C443" s="188"/>
      <c r="D443" s="188"/>
      <c r="E443" s="188"/>
      <c r="F443" s="188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</row>
    <row r="444" spans="1:20" ht="14.25" customHeight="1">
      <c r="A444" s="188"/>
      <c r="B444" s="188"/>
      <c r="C444" s="188"/>
      <c r="D444" s="188"/>
      <c r="E444" s="188"/>
      <c r="F444" s="188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</row>
    <row r="445" spans="1:20" ht="14.25" customHeight="1">
      <c r="A445" s="188"/>
      <c r="B445" s="188"/>
      <c r="C445" s="188"/>
      <c r="D445" s="188"/>
      <c r="E445" s="188"/>
      <c r="F445" s="188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</row>
    <row r="446" spans="1:20" ht="14.25" customHeight="1">
      <c r="A446" s="188"/>
      <c r="B446" s="188"/>
      <c r="C446" s="188"/>
      <c r="D446" s="188"/>
      <c r="E446" s="188"/>
      <c r="F446" s="188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</row>
    <row r="447" spans="1:20" ht="14.25" customHeight="1">
      <c r="A447" s="188"/>
      <c r="B447" s="188"/>
      <c r="C447" s="188"/>
      <c r="D447" s="188"/>
      <c r="E447" s="188"/>
      <c r="F447" s="188"/>
      <c r="G447" s="188"/>
      <c r="H447" s="188"/>
      <c r="I447" s="188"/>
      <c r="J447" s="188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</row>
    <row r="448" spans="1:20" ht="14.25" customHeight="1">
      <c r="A448" s="188"/>
      <c r="B448" s="188"/>
      <c r="C448" s="188"/>
      <c r="D448" s="188"/>
      <c r="E448" s="188"/>
      <c r="F448" s="188"/>
      <c r="G448" s="188"/>
      <c r="H448" s="188"/>
      <c r="I448" s="188"/>
      <c r="J448" s="188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</row>
    <row r="449" spans="1:20" ht="14.25" customHeight="1">
      <c r="A449" s="188"/>
      <c r="B449" s="188"/>
      <c r="C449" s="188"/>
      <c r="D449" s="188"/>
      <c r="E449" s="188"/>
      <c r="F449" s="188"/>
      <c r="G449" s="188"/>
      <c r="H449" s="188"/>
      <c r="I449" s="188"/>
      <c r="J449" s="188"/>
      <c r="K449" s="188"/>
      <c r="L449" s="188"/>
      <c r="M449" s="188"/>
      <c r="N449" s="188"/>
      <c r="O449" s="188"/>
      <c r="P449" s="188"/>
      <c r="Q449" s="188"/>
      <c r="R449" s="188"/>
      <c r="S449" s="188"/>
      <c r="T449" s="188"/>
    </row>
    <row r="450" spans="1:20" ht="14.25" customHeight="1">
      <c r="A450" s="188"/>
      <c r="B450" s="188"/>
      <c r="C450" s="188"/>
      <c r="D450" s="188"/>
      <c r="E450" s="188"/>
      <c r="F450" s="188"/>
      <c r="G450" s="188"/>
      <c r="H450" s="188"/>
      <c r="I450" s="188"/>
      <c r="J450" s="188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</row>
    <row r="451" spans="1:20" ht="14.25" customHeight="1">
      <c r="A451" s="188"/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</row>
    <row r="452" spans="1:20" ht="14.25" customHeight="1">
      <c r="A452" s="188"/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</row>
    <row r="453" spans="1:20" ht="14.25" customHeight="1">
      <c r="A453" s="188"/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</row>
    <row r="454" spans="1:20" ht="14.25" customHeight="1">
      <c r="A454" s="188"/>
      <c r="B454" s="188"/>
      <c r="C454" s="188"/>
      <c r="D454" s="188"/>
      <c r="E454" s="188"/>
      <c r="F454" s="188"/>
      <c r="G454" s="188"/>
      <c r="H454" s="188"/>
      <c r="I454" s="188"/>
      <c r="J454" s="188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</row>
    <row r="455" spans="1:20" ht="14.25" customHeight="1">
      <c r="A455" s="188"/>
      <c r="B455" s="188"/>
      <c r="C455" s="188"/>
      <c r="D455" s="188"/>
      <c r="E455" s="188"/>
      <c r="F455" s="188"/>
      <c r="G455" s="188"/>
      <c r="H455" s="188"/>
      <c r="I455" s="188"/>
      <c r="J455" s="188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</row>
    <row r="456" spans="1:20" ht="14.25" customHeight="1">
      <c r="A456" s="188"/>
      <c r="B456" s="188"/>
      <c r="C456" s="188"/>
      <c r="D456" s="188"/>
      <c r="E456" s="188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</row>
    <row r="457" spans="1:20" ht="14.25" customHeight="1">
      <c r="A457" s="188"/>
      <c r="B457" s="188"/>
      <c r="C457" s="188"/>
      <c r="D457" s="188"/>
      <c r="E457" s="188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</row>
    <row r="458" spans="1:20" ht="14.25" customHeight="1">
      <c r="A458" s="188"/>
      <c r="B458" s="188"/>
      <c r="C458" s="188"/>
      <c r="D458" s="188"/>
      <c r="E458" s="188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</row>
    <row r="459" spans="1:20" ht="14.25" customHeight="1">
      <c r="A459" s="188"/>
      <c r="B459" s="188"/>
      <c r="C459" s="188"/>
      <c r="D459" s="188"/>
      <c r="E459" s="188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</row>
    <row r="460" spans="1:20" ht="14.25" customHeight="1">
      <c r="A460" s="188"/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</row>
    <row r="461" spans="1:20" ht="14.25" customHeight="1">
      <c r="A461" s="188"/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</row>
    <row r="462" spans="1:20" ht="14.25" customHeight="1">
      <c r="A462" s="188"/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</row>
    <row r="463" spans="1:20" ht="14.25" customHeight="1">
      <c r="A463" s="188"/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</row>
    <row r="464" spans="1:20" ht="14.25" customHeight="1">
      <c r="A464" s="188"/>
      <c r="B464" s="188"/>
      <c r="C464" s="188"/>
      <c r="D464" s="188"/>
      <c r="E464" s="188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</row>
    <row r="465" spans="1:20" ht="14.25" customHeight="1">
      <c r="A465" s="188"/>
      <c r="B465" s="188"/>
      <c r="C465" s="188"/>
      <c r="D465" s="188"/>
      <c r="E465" s="188"/>
      <c r="F465" s="188"/>
      <c r="G465" s="188"/>
      <c r="H465" s="188"/>
      <c r="I465" s="188"/>
      <c r="J465" s="188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</row>
    <row r="466" spans="1:20" ht="14.25" customHeight="1">
      <c r="A466" s="188"/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</row>
    <row r="467" spans="1:20" ht="14.25" customHeight="1">
      <c r="A467" s="188"/>
      <c r="B467" s="188"/>
      <c r="C467" s="188"/>
      <c r="D467" s="188"/>
      <c r="E467" s="188"/>
      <c r="F467" s="188"/>
      <c r="G467" s="188"/>
      <c r="H467" s="188"/>
      <c r="I467" s="188"/>
      <c r="J467" s="188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</row>
    <row r="468" spans="1:20" ht="14.25" customHeight="1">
      <c r="A468" s="188"/>
      <c r="B468" s="188"/>
      <c r="C468" s="188"/>
      <c r="D468" s="188"/>
      <c r="E468" s="188"/>
      <c r="F468" s="188"/>
      <c r="G468" s="188"/>
      <c r="H468" s="188"/>
      <c r="I468" s="188"/>
      <c r="J468" s="188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</row>
    <row r="469" spans="1:20" ht="14.25" customHeight="1">
      <c r="A469" s="188"/>
      <c r="B469" s="188"/>
      <c r="C469" s="188"/>
      <c r="D469" s="188"/>
      <c r="E469" s="188"/>
      <c r="F469" s="188"/>
      <c r="G469" s="188"/>
      <c r="H469" s="188"/>
      <c r="I469" s="188"/>
      <c r="J469" s="188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</row>
    <row r="470" spans="1:20" ht="14.25" customHeight="1">
      <c r="A470" s="188"/>
      <c r="B470" s="188"/>
      <c r="C470" s="188"/>
      <c r="D470" s="188"/>
      <c r="E470" s="188"/>
      <c r="F470" s="188"/>
      <c r="G470" s="188"/>
      <c r="H470" s="188"/>
      <c r="I470" s="188"/>
      <c r="J470" s="188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</row>
    <row r="471" spans="1:20" ht="14.25" customHeight="1">
      <c r="A471" s="188"/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</row>
    <row r="472" spans="1:20" ht="14.25" customHeight="1">
      <c r="A472" s="188"/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</row>
    <row r="473" spans="1:20" ht="14.25" customHeight="1">
      <c r="A473" s="188"/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</row>
    <row r="474" spans="1:20" ht="14.25" customHeight="1">
      <c r="A474" s="188"/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</row>
    <row r="475" spans="1:20" ht="14.25" customHeight="1">
      <c r="A475" s="188"/>
      <c r="B475" s="188"/>
      <c r="C475" s="188"/>
      <c r="D475" s="188"/>
      <c r="E475" s="188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</row>
    <row r="476" spans="1:20" ht="14.25" customHeight="1">
      <c r="A476" s="188"/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</row>
    <row r="477" spans="1:20" ht="14.25" customHeight="1">
      <c r="A477" s="188"/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</row>
    <row r="478" spans="1:20" ht="14.25" customHeight="1">
      <c r="A478" s="188"/>
      <c r="B478" s="188"/>
      <c r="C478" s="188"/>
      <c r="D478" s="188"/>
      <c r="E478" s="188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</row>
    <row r="479" spans="1:20" ht="14.25" customHeight="1">
      <c r="A479" s="188"/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</row>
    <row r="480" spans="1:20" ht="14.25" customHeight="1">
      <c r="A480" s="188"/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</row>
    <row r="481" spans="1:20" ht="14.25" customHeight="1">
      <c r="A481" s="188"/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</row>
    <row r="482" spans="1:20" ht="14.25" customHeight="1">
      <c r="A482" s="188"/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</row>
    <row r="483" spans="1:20" ht="14.25" customHeight="1">
      <c r="A483" s="188"/>
      <c r="B483" s="188"/>
      <c r="C483" s="188"/>
      <c r="D483" s="188"/>
      <c r="E483" s="188"/>
      <c r="F483" s="188"/>
      <c r="G483" s="188"/>
      <c r="H483" s="188"/>
      <c r="I483" s="188"/>
      <c r="J483" s="188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</row>
    <row r="484" spans="1:20" ht="14.25" customHeight="1">
      <c r="A484" s="188"/>
      <c r="B484" s="188"/>
      <c r="C484" s="188"/>
      <c r="D484" s="188"/>
      <c r="E484" s="188"/>
      <c r="F484" s="188"/>
      <c r="G484" s="188"/>
      <c r="H484" s="188"/>
      <c r="I484" s="188"/>
      <c r="J484" s="188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</row>
    <row r="485" spans="1:20" ht="14.25" customHeight="1">
      <c r="A485" s="188"/>
      <c r="B485" s="188"/>
      <c r="C485" s="188"/>
      <c r="D485" s="188"/>
      <c r="E485" s="188"/>
      <c r="F485" s="188"/>
      <c r="G485" s="188"/>
      <c r="H485" s="188"/>
      <c r="I485" s="188"/>
      <c r="J485" s="188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</row>
    <row r="486" spans="1:20" ht="14.25" customHeight="1">
      <c r="A486" s="188"/>
      <c r="B486" s="188"/>
      <c r="C486" s="188"/>
      <c r="D486" s="188"/>
      <c r="E486" s="188"/>
      <c r="F486" s="188"/>
      <c r="G486" s="188"/>
      <c r="H486" s="188"/>
      <c r="I486" s="188"/>
      <c r="J486" s="188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</row>
    <row r="487" spans="1:20" ht="14.25" customHeight="1">
      <c r="A487" s="188"/>
      <c r="B487" s="188"/>
      <c r="C487" s="188"/>
      <c r="D487" s="188"/>
      <c r="E487" s="188"/>
      <c r="F487" s="188"/>
      <c r="G487" s="188"/>
      <c r="H487" s="188"/>
      <c r="I487" s="188"/>
      <c r="J487" s="188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</row>
    <row r="488" spans="1:20" ht="14.25" customHeight="1">
      <c r="A488" s="188"/>
      <c r="B488" s="188"/>
      <c r="C488" s="188"/>
      <c r="D488" s="188"/>
      <c r="E488" s="188"/>
      <c r="F488" s="188"/>
      <c r="G488" s="188"/>
      <c r="H488" s="188"/>
      <c r="I488" s="188"/>
      <c r="J488" s="188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</row>
    <row r="489" spans="1:20" ht="14.25" customHeight="1">
      <c r="A489" s="188"/>
      <c r="B489" s="188"/>
      <c r="C489" s="188"/>
      <c r="D489" s="188"/>
      <c r="E489" s="188"/>
      <c r="F489" s="188"/>
      <c r="G489" s="188"/>
      <c r="H489" s="188"/>
      <c r="I489" s="188"/>
      <c r="J489" s="188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</row>
    <row r="490" spans="1:20" ht="14.25" customHeight="1">
      <c r="A490" s="188"/>
      <c r="B490" s="188"/>
      <c r="C490" s="188"/>
      <c r="D490" s="188"/>
      <c r="E490" s="188"/>
      <c r="F490" s="188"/>
      <c r="G490" s="188"/>
      <c r="H490" s="188"/>
      <c r="I490" s="188"/>
      <c r="J490" s="188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</row>
    <row r="491" spans="1:20" ht="14.25" customHeight="1">
      <c r="A491" s="188"/>
      <c r="B491" s="188"/>
      <c r="C491" s="188"/>
      <c r="D491" s="188"/>
      <c r="E491" s="188"/>
      <c r="F491" s="188"/>
      <c r="G491" s="188"/>
      <c r="H491" s="188"/>
      <c r="I491" s="188"/>
      <c r="J491" s="188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</row>
    <row r="492" spans="1:20" ht="14.25" customHeight="1">
      <c r="A492" s="188"/>
      <c r="B492" s="188"/>
      <c r="C492" s="188"/>
      <c r="D492" s="188"/>
      <c r="E492" s="188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</row>
    <row r="493" spans="1:20" ht="14.25" customHeight="1">
      <c r="A493" s="188"/>
      <c r="B493" s="188"/>
      <c r="C493" s="188"/>
      <c r="D493" s="188"/>
      <c r="E493" s="188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</row>
    <row r="494" spans="1:20" ht="14.25" customHeight="1">
      <c r="A494" s="188"/>
      <c r="B494" s="188"/>
      <c r="C494" s="188"/>
      <c r="D494" s="188"/>
      <c r="E494" s="188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</row>
    <row r="495" spans="1:20" ht="14.25" customHeight="1">
      <c r="A495" s="188"/>
      <c r="B495" s="188"/>
      <c r="C495" s="188"/>
      <c r="D495" s="188"/>
      <c r="E495" s="188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</row>
    <row r="496" spans="1:20" ht="14.25" customHeight="1">
      <c r="A496" s="188"/>
      <c r="B496" s="188"/>
      <c r="C496" s="188"/>
      <c r="D496" s="188"/>
      <c r="E496" s="188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</row>
    <row r="497" spans="1:20" ht="14.25" customHeight="1">
      <c r="A497" s="188"/>
      <c r="B497" s="188"/>
      <c r="C497" s="188"/>
      <c r="D497" s="188"/>
      <c r="E497" s="188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</row>
    <row r="498" spans="1:20" ht="14.25" customHeight="1">
      <c r="A498" s="188"/>
      <c r="B498" s="188"/>
      <c r="C498" s="188"/>
      <c r="D498" s="188"/>
      <c r="E498" s="188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</row>
    <row r="499" spans="1:20" ht="14.25" customHeight="1">
      <c r="A499" s="188"/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</row>
    <row r="500" spans="1:20" ht="14.25" customHeight="1">
      <c r="A500" s="188"/>
      <c r="B500" s="188"/>
      <c r="C500" s="188"/>
      <c r="D500" s="188"/>
      <c r="E500" s="188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</row>
    <row r="501" spans="1:20" ht="14.25" customHeight="1">
      <c r="A501" s="188"/>
      <c r="B501" s="188"/>
      <c r="C501" s="188"/>
      <c r="D501" s="188"/>
      <c r="E501" s="188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</row>
    <row r="502" spans="1:20" ht="14.25" customHeight="1">
      <c r="A502" s="188"/>
      <c r="B502" s="188"/>
      <c r="C502" s="188"/>
      <c r="D502" s="188"/>
      <c r="E502" s="188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</row>
    <row r="503" spans="1:20" ht="14.25" customHeight="1">
      <c r="A503" s="188"/>
      <c r="B503" s="188"/>
      <c r="C503" s="188"/>
      <c r="D503" s="188"/>
      <c r="E503" s="188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</row>
    <row r="504" spans="1:20" ht="14.25" customHeight="1">
      <c r="A504" s="188"/>
      <c r="B504" s="188"/>
      <c r="C504" s="188"/>
      <c r="D504" s="188"/>
      <c r="E504" s="188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</row>
    <row r="505" spans="1:20" ht="14.25" customHeight="1">
      <c r="A505" s="188"/>
      <c r="B505" s="188"/>
      <c r="C505" s="188"/>
      <c r="D505" s="188"/>
      <c r="E505" s="188"/>
      <c r="F505" s="188"/>
      <c r="G505" s="188"/>
      <c r="H505" s="188"/>
      <c r="I505" s="188"/>
      <c r="J505" s="188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</row>
    <row r="506" spans="1:20" ht="14.25" customHeight="1">
      <c r="A506" s="188"/>
      <c r="B506" s="188"/>
      <c r="C506" s="188"/>
      <c r="D506" s="188"/>
      <c r="E506" s="188"/>
      <c r="F506" s="188"/>
      <c r="G506" s="188"/>
      <c r="H506" s="188"/>
      <c r="I506" s="188"/>
      <c r="J506" s="188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</row>
    <row r="507" spans="1:20" ht="14.25" customHeight="1">
      <c r="A507" s="188"/>
      <c r="B507" s="188"/>
      <c r="C507" s="188"/>
      <c r="D507" s="188"/>
      <c r="E507" s="188"/>
      <c r="F507" s="188"/>
      <c r="G507" s="188"/>
      <c r="H507" s="188"/>
      <c r="I507" s="188"/>
      <c r="J507" s="188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</row>
    <row r="508" spans="1:20" ht="14.25" customHeight="1">
      <c r="A508" s="188"/>
      <c r="B508" s="188"/>
      <c r="C508" s="188"/>
      <c r="D508" s="188"/>
      <c r="E508" s="188"/>
      <c r="F508" s="188"/>
      <c r="G508" s="188"/>
      <c r="H508" s="188"/>
      <c r="I508" s="188"/>
      <c r="J508" s="188"/>
      <c r="K508" s="188"/>
      <c r="L508" s="188"/>
      <c r="M508" s="188"/>
      <c r="N508" s="188"/>
      <c r="O508" s="188"/>
      <c r="P508" s="188"/>
      <c r="Q508" s="188"/>
      <c r="R508" s="188"/>
      <c r="S508" s="188"/>
      <c r="T508" s="188"/>
    </row>
    <row r="509" spans="1:20" ht="14.25" customHeight="1">
      <c r="A509" s="188"/>
      <c r="B509" s="188"/>
      <c r="C509" s="188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</row>
    <row r="510" spans="1:20" ht="14.25" customHeight="1">
      <c r="A510" s="188"/>
      <c r="B510" s="188"/>
      <c r="C510" s="188"/>
      <c r="D510" s="188"/>
      <c r="E510" s="188"/>
      <c r="F510" s="188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</row>
    <row r="511" spans="1:20" ht="14.25" customHeight="1">
      <c r="A511" s="188"/>
      <c r="B511" s="188"/>
      <c r="C511" s="188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</row>
    <row r="512" spans="1:20" ht="14.25" customHeight="1">
      <c r="A512" s="188"/>
      <c r="B512" s="188"/>
      <c r="C512" s="188"/>
      <c r="D512" s="188"/>
      <c r="E512" s="188"/>
      <c r="F512" s="188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</row>
    <row r="513" spans="1:20" ht="14.25" customHeight="1">
      <c r="A513" s="188"/>
      <c r="B513" s="188"/>
      <c r="C513" s="188"/>
      <c r="D513" s="188"/>
      <c r="E513" s="188"/>
      <c r="F513" s="188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</row>
    <row r="514" spans="1:20" ht="14.25" customHeight="1">
      <c r="A514" s="188"/>
      <c r="B514" s="188"/>
      <c r="C514" s="188"/>
      <c r="D514" s="188"/>
      <c r="E514" s="188"/>
      <c r="F514" s="188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</row>
    <row r="515" spans="1:20" ht="14.25" customHeight="1">
      <c r="A515" s="188"/>
      <c r="B515" s="188"/>
      <c r="C515" s="188"/>
      <c r="D515" s="188"/>
      <c r="E515" s="188"/>
      <c r="F515" s="188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</row>
    <row r="516" spans="1:20" ht="14.25" customHeight="1">
      <c r="A516" s="188"/>
      <c r="B516" s="188"/>
      <c r="C516" s="188"/>
      <c r="D516" s="188"/>
      <c r="E516" s="188"/>
      <c r="F516" s="188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</row>
    <row r="517" spans="1:20" ht="14.25" customHeight="1">
      <c r="A517" s="188"/>
      <c r="B517" s="188"/>
      <c r="C517" s="188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</row>
    <row r="518" spans="1:20" ht="14.25" customHeight="1">
      <c r="A518" s="188"/>
      <c r="B518" s="188"/>
      <c r="C518" s="188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</row>
    <row r="519" spans="1:20" ht="14.25" customHeight="1">
      <c r="A519" s="188"/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</row>
    <row r="520" spans="1:20" ht="14.25" customHeight="1">
      <c r="A520" s="188"/>
      <c r="B520" s="188"/>
      <c r="C520" s="188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</row>
    <row r="521" spans="1:20" ht="14.25" customHeight="1">
      <c r="A521" s="188"/>
      <c r="B521" s="188"/>
      <c r="C521" s="188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</row>
    <row r="522" spans="1:20" ht="14.25" customHeight="1">
      <c r="A522" s="188"/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  <c r="O522" s="188"/>
      <c r="P522" s="188"/>
      <c r="Q522" s="188"/>
      <c r="R522" s="188"/>
      <c r="S522" s="188"/>
      <c r="T522" s="188"/>
    </row>
    <row r="523" spans="1:20" ht="14.25" customHeight="1">
      <c r="A523" s="188"/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</row>
    <row r="524" spans="1:20" ht="14.25" customHeight="1">
      <c r="A524" s="188"/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</row>
    <row r="525" spans="1:20" ht="14.25" customHeight="1">
      <c r="A525" s="188"/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</row>
    <row r="526" spans="1:20" ht="14.25" customHeight="1">
      <c r="A526" s="188"/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</row>
    <row r="527" spans="1:20" ht="14.25" customHeight="1">
      <c r="A527" s="188"/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</row>
    <row r="528" spans="1:20" ht="14.25" customHeight="1">
      <c r="A528" s="188"/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</row>
    <row r="529" spans="1:20" ht="14.25" customHeight="1">
      <c r="A529" s="188"/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</row>
    <row r="530" spans="1:20" ht="14.25" customHeight="1">
      <c r="A530" s="188"/>
      <c r="B530" s="188"/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</row>
    <row r="531" spans="1:20" ht="14.25" customHeight="1">
      <c r="A531" s="188"/>
      <c r="B531" s="188"/>
      <c r="C531" s="188"/>
      <c r="D531" s="188"/>
      <c r="E531" s="188"/>
      <c r="F531" s="188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</row>
    <row r="532" spans="1:20" ht="14.25" customHeight="1">
      <c r="A532" s="188"/>
      <c r="B532" s="188"/>
      <c r="C532" s="188"/>
      <c r="D532" s="188"/>
      <c r="E532" s="188"/>
      <c r="F532" s="188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</row>
    <row r="533" spans="1:20" ht="14.25" customHeight="1">
      <c r="A533" s="188"/>
      <c r="B533" s="188"/>
      <c r="C533" s="188"/>
      <c r="D533" s="188"/>
      <c r="E533" s="188"/>
      <c r="F533" s="188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</row>
    <row r="534" spans="1:20" ht="14.25" customHeight="1">
      <c r="A534" s="188"/>
      <c r="B534" s="188"/>
      <c r="C534" s="188"/>
      <c r="D534" s="188"/>
      <c r="E534" s="188"/>
      <c r="F534" s="188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</row>
    <row r="535" spans="1:20" ht="14.25" customHeight="1">
      <c r="A535" s="188"/>
      <c r="B535" s="188"/>
      <c r="C535" s="188"/>
      <c r="D535" s="188"/>
      <c r="E535" s="188"/>
      <c r="F535" s="188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</row>
    <row r="536" spans="1:20" ht="14.25" customHeight="1">
      <c r="A536" s="188"/>
      <c r="B536" s="188"/>
      <c r="C536" s="188"/>
      <c r="D536" s="188"/>
      <c r="E536" s="188"/>
      <c r="F536" s="188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</row>
    <row r="537" spans="1:20" ht="14.25" customHeight="1">
      <c r="A537" s="188"/>
      <c r="B537" s="188"/>
      <c r="C537" s="188"/>
      <c r="D537" s="188"/>
      <c r="E537" s="188"/>
      <c r="F537" s="188"/>
      <c r="G537" s="188"/>
      <c r="H537" s="188"/>
      <c r="I537" s="188"/>
      <c r="J537" s="188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</row>
    <row r="538" spans="1:20" ht="14.25" customHeight="1">
      <c r="A538" s="188"/>
      <c r="B538" s="188"/>
      <c r="C538" s="188"/>
      <c r="D538" s="188"/>
      <c r="E538" s="188"/>
      <c r="F538" s="188"/>
      <c r="G538" s="188"/>
      <c r="H538" s="188"/>
      <c r="I538" s="188"/>
      <c r="J538" s="188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</row>
    <row r="539" spans="1:20" ht="14.25" customHeight="1">
      <c r="A539" s="188"/>
      <c r="B539" s="188"/>
      <c r="C539" s="188"/>
      <c r="D539" s="188"/>
      <c r="E539" s="188"/>
      <c r="F539" s="188"/>
      <c r="G539" s="188"/>
      <c r="H539" s="188"/>
      <c r="I539" s="188"/>
      <c r="J539" s="188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</row>
    <row r="540" spans="1:20" ht="14.25" customHeight="1">
      <c r="A540" s="188"/>
      <c r="B540" s="188"/>
      <c r="C540" s="188"/>
      <c r="D540" s="188"/>
      <c r="E540" s="188"/>
      <c r="F540" s="188"/>
      <c r="G540" s="188"/>
      <c r="H540" s="188"/>
      <c r="I540" s="188"/>
      <c r="J540" s="188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</row>
    <row r="541" spans="1:20" ht="14.25" customHeight="1">
      <c r="A541" s="188"/>
      <c r="B541" s="188"/>
      <c r="C541" s="188"/>
      <c r="D541" s="188"/>
      <c r="E541" s="188"/>
      <c r="F541" s="188"/>
      <c r="G541" s="188"/>
      <c r="H541" s="188"/>
      <c r="I541" s="188"/>
      <c r="J541" s="188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</row>
    <row r="542" spans="1:20" ht="14.25" customHeight="1">
      <c r="A542" s="188"/>
      <c r="B542" s="188"/>
      <c r="C542" s="188"/>
      <c r="D542" s="188"/>
      <c r="E542" s="188"/>
      <c r="F542" s="188"/>
      <c r="G542" s="188"/>
      <c r="H542" s="188"/>
      <c r="I542" s="188"/>
      <c r="J542" s="188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</row>
    <row r="543" spans="1:20" ht="14.25" customHeight="1">
      <c r="A543" s="188"/>
      <c r="B543" s="188"/>
      <c r="C543" s="188"/>
      <c r="D543" s="188"/>
      <c r="E543" s="188"/>
      <c r="F543" s="188"/>
      <c r="G543" s="188"/>
      <c r="H543" s="188"/>
      <c r="I543" s="188"/>
      <c r="J543" s="188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</row>
    <row r="544" spans="1:20" ht="14.25" customHeight="1">
      <c r="A544" s="188"/>
      <c r="B544" s="188"/>
      <c r="C544" s="188"/>
      <c r="D544" s="188"/>
      <c r="E544" s="188"/>
      <c r="F544" s="188"/>
      <c r="G544" s="188"/>
      <c r="H544" s="188"/>
      <c r="I544" s="188"/>
      <c r="J544" s="188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</row>
    <row r="545" spans="1:20" ht="14.25" customHeight="1">
      <c r="A545" s="188"/>
      <c r="B545" s="188"/>
      <c r="C545" s="188"/>
      <c r="D545" s="188"/>
      <c r="E545" s="188"/>
      <c r="F545" s="188"/>
      <c r="G545" s="188"/>
      <c r="H545" s="188"/>
      <c r="I545" s="188"/>
      <c r="J545" s="188"/>
      <c r="K545" s="188"/>
      <c r="L545" s="188"/>
      <c r="M545" s="188"/>
      <c r="N545" s="188"/>
      <c r="O545" s="188"/>
      <c r="P545" s="188"/>
      <c r="Q545" s="188"/>
      <c r="R545" s="188"/>
      <c r="S545" s="188"/>
      <c r="T545" s="188"/>
    </row>
    <row r="546" spans="1:20" ht="14.25" customHeight="1">
      <c r="A546" s="188"/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</row>
    <row r="547" spans="1:20" ht="14.25" customHeight="1">
      <c r="A547" s="188"/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</row>
    <row r="548" spans="1:20" ht="14.25" customHeight="1">
      <c r="A548" s="188"/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</row>
    <row r="549" spans="1:20" ht="14.25" customHeight="1">
      <c r="A549" s="188"/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</row>
    <row r="550" spans="1:20" ht="14.25" customHeight="1">
      <c r="A550" s="188"/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</row>
    <row r="551" spans="1:20" ht="14.25" customHeight="1">
      <c r="A551" s="188"/>
      <c r="B551" s="188"/>
      <c r="C551" s="188"/>
      <c r="D551" s="188"/>
      <c r="E551" s="188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</row>
    <row r="552" spans="1:20" ht="14.25" customHeight="1">
      <c r="A552" s="188"/>
      <c r="B552" s="188"/>
      <c r="C552" s="188"/>
      <c r="D552" s="188"/>
      <c r="E552" s="188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</row>
    <row r="553" spans="1:20" ht="14.25" customHeight="1">
      <c r="A553" s="188"/>
      <c r="B553" s="188"/>
      <c r="C553" s="188"/>
      <c r="D553" s="188"/>
      <c r="E553" s="188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</row>
    <row r="554" spans="1:20" ht="14.25" customHeight="1">
      <c r="A554" s="188"/>
      <c r="B554" s="188"/>
      <c r="C554" s="188"/>
      <c r="D554" s="188"/>
      <c r="E554" s="188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</row>
    <row r="555" spans="1:20" ht="14.25" customHeight="1">
      <c r="A555" s="188"/>
      <c r="B555" s="188"/>
      <c r="C555" s="188"/>
      <c r="D555" s="188"/>
      <c r="E555" s="188"/>
      <c r="F555" s="188"/>
      <c r="G555" s="188"/>
      <c r="H555" s="188"/>
      <c r="I555" s="188"/>
      <c r="J555" s="188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</row>
    <row r="556" spans="1:20" ht="14.25" customHeight="1">
      <c r="A556" s="188"/>
      <c r="B556" s="188"/>
      <c r="C556" s="188"/>
      <c r="D556" s="188"/>
      <c r="E556" s="188"/>
      <c r="F556" s="188"/>
      <c r="G556" s="188"/>
      <c r="H556" s="188"/>
      <c r="I556" s="188"/>
      <c r="J556" s="188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</row>
    <row r="557" spans="1:20" ht="14.25" customHeight="1">
      <c r="A557" s="188"/>
      <c r="B557" s="188"/>
      <c r="C557" s="188"/>
      <c r="D557" s="188"/>
      <c r="E557" s="188"/>
      <c r="F557" s="188"/>
      <c r="G557" s="188"/>
      <c r="H557" s="188"/>
      <c r="I557" s="188"/>
      <c r="J557" s="188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</row>
    <row r="558" spans="1:20" ht="14.25" customHeight="1">
      <c r="A558" s="188"/>
      <c r="B558" s="188"/>
      <c r="C558" s="188"/>
      <c r="D558" s="188"/>
      <c r="E558" s="188"/>
      <c r="F558" s="188"/>
      <c r="G558" s="188"/>
      <c r="H558" s="188"/>
      <c r="I558" s="188"/>
      <c r="J558" s="188"/>
      <c r="K558" s="188"/>
      <c r="L558" s="188"/>
      <c r="M558" s="188"/>
      <c r="N558" s="188"/>
      <c r="O558" s="188"/>
      <c r="P558" s="188"/>
      <c r="Q558" s="188"/>
      <c r="R558" s="188"/>
      <c r="S558" s="188"/>
      <c r="T558" s="188"/>
    </row>
    <row r="559" spans="1:20" ht="14.25" customHeight="1">
      <c r="A559" s="188"/>
      <c r="B559" s="188"/>
      <c r="C559" s="188"/>
      <c r="D559" s="188"/>
      <c r="E559" s="188"/>
      <c r="F559" s="188"/>
      <c r="G559" s="188"/>
      <c r="H559" s="188"/>
      <c r="I559" s="188"/>
      <c r="J559" s="188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</row>
    <row r="560" spans="1:20" ht="14.25" customHeight="1">
      <c r="A560" s="188"/>
      <c r="B560" s="188"/>
      <c r="C560" s="188"/>
      <c r="D560" s="188"/>
      <c r="E560" s="188"/>
      <c r="F560" s="188"/>
      <c r="G560" s="188"/>
      <c r="H560" s="188"/>
      <c r="I560" s="188"/>
      <c r="J560" s="188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</row>
    <row r="561" spans="1:20" ht="14.25" customHeight="1">
      <c r="A561" s="188"/>
      <c r="B561" s="188"/>
      <c r="C561" s="188"/>
      <c r="D561" s="188"/>
      <c r="E561" s="188"/>
      <c r="F561" s="188"/>
      <c r="G561" s="188"/>
      <c r="H561" s="188"/>
      <c r="I561" s="188"/>
      <c r="J561" s="188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</row>
    <row r="562" spans="1:20" ht="14.25" customHeight="1">
      <c r="A562" s="188"/>
      <c r="B562" s="188"/>
      <c r="C562" s="188"/>
      <c r="D562" s="188"/>
      <c r="E562" s="188"/>
      <c r="F562" s="188"/>
      <c r="G562" s="188"/>
      <c r="H562" s="188"/>
      <c r="I562" s="188"/>
      <c r="J562" s="188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</row>
    <row r="563" spans="1:20" ht="14.25" customHeight="1">
      <c r="A563" s="188"/>
      <c r="B563" s="188"/>
      <c r="C563" s="188"/>
      <c r="D563" s="188"/>
      <c r="E563" s="188"/>
      <c r="F563" s="188"/>
      <c r="G563" s="188"/>
      <c r="H563" s="188"/>
      <c r="I563" s="188"/>
      <c r="J563" s="188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</row>
    <row r="564" spans="1:20" ht="14.25" customHeight="1">
      <c r="A564" s="188"/>
      <c r="B564" s="188"/>
      <c r="C564" s="188"/>
      <c r="D564" s="188"/>
      <c r="E564" s="188"/>
      <c r="F564" s="188"/>
      <c r="G564" s="188"/>
      <c r="H564" s="188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</row>
    <row r="565" spans="1:20" ht="14.25" customHeight="1">
      <c r="A565" s="188"/>
      <c r="B565" s="188"/>
      <c r="C565" s="188"/>
      <c r="D565" s="188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</row>
    <row r="566" spans="1:20" ht="14.25" customHeight="1">
      <c r="A566" s="188"/>
      <c r="B566" s="188"/>
      <c r="C566" s="188"/>
      <c r="D566" s="188"/>
      <c r="E566" s="188"/>
      <c r="F566" s="188"/>
      <c r="G566" s="188"/>
      <c r="H566" s="188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</row>
    <row r="567" spans="1:20" ht="14.25" customHeight="1">
      <c r="A567" s="188"/>
      <c r="B567" s="188"/>
      <c r="C567" s="188"/>
      <c r="D567" s="188"/>
      <c r="E567" s="188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</row>
    <row r="568" spans="1:20" ht="14.25" customHeight="1">
      <c r="A568" s="188"/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</row>
    <row r="569" spans="1:20" ht="14.25" customHeight="1">
      <c r="A569" s="188"/>
      <c r="B569" s="188"/>
      <c r="C569" s="188"/>
      <c r="D569" s="188"/>
      <c r="E569" s="188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</row>
    <row r="570" spans="1:20" ht="14.25" customHeight="1">
      <c r="A570" s="188"/>
      <c r="B570" s="188"/>
      <c r="C570" s="188"/>
      <c r="D570" s="188"/>
      <c r="E570" s="188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</row>
    <row r="571" spans="1:20" ht="14.25" customHeight="1">
      <c r="A571" s="188"/>
      <c r="B571" s="188"/>
      <c r="C571" s="188"/>
      <c r="D571" s="188"/>
      <c r="E571" s="188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</row>
    <row r="572" spans="1:20" ht="14.25" customHeight="1">
      <c r="A572" s="188"/>
      <c r="B572" s="188"/>
      <c r="C572" s="188"/>
      <c r="D572" s="188"/>
      <c r="E572" s="188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</row>
    <row r="573" spans="1:20" ht="14.25" customHeight="1">
      <c r="A573" s="188"/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</row>
    <row r="574" spans="1:20" ht="14.25" customHeight="1">
      <c r="A574" s="188"/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</row>
    <row r="575" spans="1:20" ht="14.25" customHeight="1">
      <c r="A575" s="188"/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</row>
    <row r="576" spans="1:20" ht="14.25" customHeight="1">
      <c r="A576" s="188"/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</row>
    <row r="577" spans="1:20" ht="14.25" customHeight="1">
      <c r="A577" s="188"/>
      <c r="B577" s="188"/>
      <c r="C577" s="188"/>
      <c r="D577" s="188"/>
      <c r="E577" s="188"/>
      <c r="F577" s="188"/>
      <c r="G577" s="188"/>
      <c r="H577" s="188"/>
      <c r="I577" s="188"/>
      <c r="J577" s="188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</row>
    <row r="578" spans="1:20" ht="14.25" customHeight="1">
      <c r="A578" s="188"/>
      <c r="B578" s="188"/>
      <c r="C578" s="188"/>
      <c r="D578" s="188"/>
      <c r="E578" s="188"/>
      <c r="F578" s="188"/>
      <c r="G578" s="188"/>
      <c r="H578" s="188"/>
      <c r="I578" s="188"/>
      <c r="J578" s="188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</row>
    <row r="579" spans="1:20" ht="14.25" customHeight="1">
      <c r="A579" s="188"/>
      <c r="B579" s="188"/>
      <c r="C579" s="188"/>
      <c r="D579" s="188"/>
      <c r="E579" s="188"/>
      <c r="F579" s="188"/>
      <c r="G579" s="188"/>
      <c r="H579" s="188"/>
      <c r="I579" s="188"/>
      <c r="J579" s="188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</row>
    <row r="580" spans="1:20" ht="14.25" customHeight="1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</row>
    <row r="581" spans="1:20" ht="14.25" customHeight="1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</row>
    <row r="582" spans="1:20" ht="14.25" customHeight="1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</row>
    <row r="583" spans="1:20" ht="14.25" customHeight="1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</row>
    <row r="584" spans="1:20" ht="14.25" customHeight="1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</row>
    <row r="585" spans="1:20" ht="14.25" customHeight="1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</row>
    <row r="586" spans="1:20" ht="14.25" customHeight="1">
      <c r="A586" s="188"/>
      <c r="B586" s="188"/>
      <c r="C586" s="188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</row>
    <row r="587" spans="1:20" ht="14.25" customHeight="1">
      <c r="A587" s="188"/>
      <c r="B587" s="188"/>
      <c r="C587" s="188"/>
      <c r="D587" s="188"/>
      <c r="E587" s="188"/>
      <c r="F587" s="188"/>
      <c r="G587" s="188"/>
      <c r="H587" s="188"/>
      <c r="I587" s="188"/>
      <c r="J587" s="188"/>
      <c r="K587" s="188"/>
      <c r="L587" s="188"/>
      <c r="M587" s="188"/>
      <c r="N587" s="188"/>
      <c r="O587" s="188"/>
      <c r="P587" s="188"/>
      <c r="Q587" s="188"/>
      <c r="R587" s="188"/>
      <c r="S587" s="188"/>
      <c r="T587" s="188"/>
    </row>
    <row r="588" spans="1:20" ht="14.25" customHeight="1">
      <c r="A588" s="188"/>
      <c r="B588" s="188"/>
      <c r="C588" s="188"/>
      <c r="D588" s="188"/>
      <c r="E588" s="188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</row>
    <row r="589" spans="1:20" ht="14.25" customHeight="1">
      <c r="A589" s="188"/>
      <c r="B589" s="188"/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</row>
    <row r="590" spans="1:20" ht="14.25" customHeight="1">
      <c r="A590" s="188"/>
      <c r="B590" s="188"/>
      <c r="C590" s="188"/>
      <c r="D590" s="188"/>
      <c r="E590" s="188"/>
      <c r="F590" s="188"/>
      <c r="G590" s="188"/>
      <c r="H590" s="188"/>
      <c r="I590" s="188"/>
      <c r="J590" s="188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</row>
    <row r="591" spans="1:20" ht="14.25" customHeight="1">
      <c r="A591" s="188"/>
      <c r="B591" s="188"/>
      <c r="C591" s="188"/>
      <c r="D591" s="188"/>
      <c r="E591" s="188"/>
      <c r="F591" s="188"/>
      <c r="G591" s="188"/>
      <c r="H591" s="188"/>
      <c r="I591" s="188"/>
      <c r="J591" s="188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</row>
    <row r="592" spans="1:20" ht="14.25" customHeight="1">
      <c r="A592" s="188"/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  <c r="P592" s="188"/>
      <c r="Q592" s="188"/>
      <c r="R592" s="188"/>
      <c r="S592" s="188"/>
      <c r="T592" s="188"/>
    </row>
    <row r="593" spans="1:20" ht="14.25" customHeight="1">
      <c r="A593" s="188"/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</row>
    <row r="594" spans="1:20" ht="14.25" customHeight="1">
      <c r="A594" s="188"/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</row>
    <row r="595" spans="1:20" ht="14.25" customHeight="1">
      <c r="A595" s="188"/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</row>
    <row r="596" spans="1:20" ht="14.25" customHeight="1">
      <c r="A596" s="188"/>
      <c r="B596" s="188"/>
      <c r="C596" s="188"/>
      <c r="D596" s="188"/>
      <c r="E596" s="188"/>
      <c r="F596" s="188"/>
      <c r="G596" s="188"/>
      <c r="H596" s="188"/>
      <c r="I596" s="188"/>
      <c r="J596" s="188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</row>
    <row r="597" spans="1:20" ht="14.25" customHeight="1">
      <c r="A597" s="188"/>
      <c r="B597" s="188"/>
      <c r="C597" s="188"/>
      <c r="D597" s="188"/>
      <c r="E597" s="188"/>
      <c r="F597" s="188"/>
      <c r="G597" s="188"/>
      <c r="H597" s="188"/>
      <c r="I597" s="188"/>
      <c r="J597" s="188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</row>
    <row r="598" spans="1:20" ht="14.25" customHeight="1">
      <c r="A598" s="188"/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</row>
    <row r="599" spans="1:20" ht="14.25" customHeight="1">
      <c r="A599" s="188"/>
      <c r="B599" s="188"/>
      <c r="C599" s="188"/>
      <c r="D599" s="188"/>
      <c r="E599" s="188"/>
      <c r="F599" s="188"/>
      <c r="G599" s="188"/>
      <c r="H599" s="188"/>
      <c r="I599" s="188"/>
      <c r="J599" s="188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</row>
    <row r="600" spans="1:20" ht="14.25" customHeight="1">
      <c r="A600" s="188"/>
      <c r="B600" s="188"/>
      <c r="C600" s="188"/>
      <c r="D600" s="188"/>
      <c r="E600" s="188"/>
      <c r="F600" s="188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</row>
    <row r="601" spans="1:20" ht="14.25" customHeight="1">
      <c r="A601" s="188"/>
      <c r="B601" s="188"/>
      <c r="C601" s="188"/>
      <c r="D601" s="188"/>
      <c r="E601" s="188"/>
      <c r="F601" s="188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</row>
    <row r="602" spans="1:20" ht="14.25" customHeight="1">
      <c r="A602" s="188"/>
      <c r="B602" s="188"/>
      <c r="C602" s="188"/>
      <c r="D602" s="188"/>
      <c r="E602" s="188"/>
      <c r="F602" s="188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</row>
    <row r="603" spans="1:20" ht="14.25" customHeight="1">
      <c r="A603" s="188"/>
      <c r="B603" s="188"/>
      <c r="C603" s="188"/>
      <c r="D603" s="188"/>
      <c r="E603" s="188"/>
      <c r="F603" s="188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</row>
    <row r="604" spans="1:20" ht="14.25" customHeight="1">
      <c r="A604" s="188"/>
      <c r="B604" s="188"/>
      <c r="C604" s="188"/>
      <c r="D604" s="188"/>
      <c r="E604" s="188"/>
      <c r="F604" s="188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</row>
    <row r="605" spans="1:20" ht="14.25" customHeight="1">
      <c r="A605" s="188"/>
      <c r="B605" s="188"/>
      <c r="C605" s="188"/>
      <c r="D605" s="188"/>
      <c r="E605" s="188"/>
      <c r="F605" s="188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</row>
    <row r="606" spans="1:20" ht="14.25" customHeight="1">
      <c r="A606" s="188"/>
      <c r="B606" s="188"/>
      <c r="C606" s="188"/>
      <c r="D606" s="188"/>
      <c r="E606" s="188"/>
      <c r="F606" s="188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</row>
    <row r="607" spans="1:20" ht="14.25" customHeight="1">
      <c r="A607" s="188"/>
      <c r="B607" s="188"/>
      <c r="C607" s="188"/>
      <c r="D607" s="188"/>
      <c r="E607" s="188"/>
      <c r="F607" s="188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</row>
    <row r="608" spans="1:20" ht="14.25" customHeight="1">
      <c r="A608" s="188"/>
      <c r="B608" s="188"/>
      <c r="C608" s="188"/>
      <c r="D608" s="188"/>
      <c r="E608" s="188"/>
      <c r="F608" s="188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</row>
    <row r="609" spans="1:20" ht="14.25" customHeight="1">
      <c r="A609" s="188"/>
      <c r="B609" s="188"/>
      <c r="C609" s="188"/>
      <c r="D609" s="188"/>
      <c r="E609" s="188"/>
      <c r="F609" s="188"/>
      <c r="G609" s="188"/>
      <c r="H609" s="188"/>
      <c r="I609" s="188"/>
      <c r="J609" s="188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</row>
    <row r="610" spans="1:20" ht="14.25" customHeight="1">
      <c r="A610" s="188"/>
      <c r="B610" s="188"/>
      <c r="C610" s="188"/>
      <c r="D610" s="188"/>
      <c r="E610" s="188"/>
      <c r="F610" s="188"/>
      <c r="G610" s="188"/>
      <c r="H610" s="188"/>
      <c r="I610" s="188"/>
      <c r="J610" s="188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</row>
    <row r="611" spans="1:20" ht="14.25" customHeight="1">
      <c r="A611" s="188"/>
      <c r="B611" s="188"/>
      <c r="C611" s="188"/>
      <c r="D611" s="188"/>
      <c r="E611" s="188"/>
      <c r="F611" s="188"/>
      <c r="G611" s="188"/>
      <c r="H611" s="188"/>
      <c r="I611" s="188"/>
      <c r="J611" s="188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</row>
    <row r="612" spans="1:20" ht="14.25" customHeight="1">
      <c r="A612" s="188"/>
      <c r="B612" s="188"/>
      <c r="C612" s="188"/>
      <c r="D612" s="188"/>
      <c r="E612" s="188"/>
      <c r="F612" s="188"/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</row>
    <row r="613" spans="1:20" ht="14.25" customHeight="1">
      <c r="A613" s="188"/>
      <c r="B613" s="188"/>
      <c r="C613" s="188"/>
      <c r="D613" s="188"/>
      <c r="E613" s="188"/>
      <c r="F613" s="188"/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</row>
    <row r="614" spans="1:20" ht="14.25" customHeight="1">
      <c r="A614" s="188"/>
      <c r="B614" s="188"/>
      <c r="C614" s="188"/>
      <c r="D614" s="188"/>
      <c r="E614" s="188"/>
      <c r="F614" s="188"/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</row>
    <row r="615" spans="1:20" ht="14.25" customHeight="1">
      <c r="A615" s="188"/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</row>
    <row r="616" spans="1:20" ht="14.25" customHeight="1">
      <c r="A616" s="188"/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</row>
    <row r="617" spans="1:20" ht="14.25" customHeight="1">
      <c r="A617" s="188"/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</row>
    <row r="618" spans="1:20" ht="14.25" customHeight="1">
      <c r="A618" s="188"/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</row>
    <row r="619" spans="1:20" ht="14.25" customHeight="1">
      <c r="A619" s="188"/>
      <c r="B619" s="188"/>
      <c r="C619" s="188"/>
      <c r="D619" s="188"/>
      <c r="E619" s="188"/>
      <c r="F619" s="188"/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</row>
    <row r="620" spans="1:20" ht="14.25" customHeight="1">
      <c r="A620" s="188"/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</row>
    <row r="621" spans="1:20" ht="14.25" customHeight="1">
      <c r="A621" s="188"/>
      <c r="B621" s="188"/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</row>
    <row r="622" spans="1:20" ht="14.25" customHeight="1">
      <c r="A622" s="188"/>
      <c r="B622" s="188"/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</row>
    <row r="623" spans="1:20" ht="14.25" customHeight="1">
      <c r="A623" s="188"/>
      <c r="B623" s="188"/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</row>
    <row r="624" spans="1:20" ht="14.25" customHeight="1">
      <c r="A624" s="188"/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</row>
    <row r="625" spans="1:20" ht="14.25" customHeight="1">
      <c r="A625" s="188"/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</row>
    <row r="626" spans="1:20" ht="14.25" customHeight="1">
      <c r="A626" s="188"/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</row>
    <row r="627" spans="1:20" ht="14.25" customHeight="1">
      <c r="A627" s="188"/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</row>
    <row r="628" spans="1:20" ht="14.25" customHeight="1">
      <c r="A628" s="188"/>
      <c r="B628" s="188"/>
      <c r="C628" s="188"/>
      <c r="D628" s="188"/>
      <c r="E628" s="188"/>
      <c r="F628" s="188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</row>
    <row r="629" spans="1:20" ht="14.25" customHeight="1">
      <c r="A629" s="188"/>
      <c r="B629" s="188"/>
      <c r="C629" s="188"/>
      <c r="D629" s="188"/>
      <c r="E629" s="188"/>
      <c r="F629" s="188"/>
      <c r="G629" s="188"/>
      <c r="H629" s="188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</row>
    <row r="630" spans="1:20" ht="14.25" customHeight="1">
      <c r="A630" s="188"/>
      <c r="B630" s="188"/>
      <c r="C630" s="188"/>
      <c r="D630" s="188"/>
      <c r="E630" s="188"/>
      <c r="F630" s="188"/>
      <c r="G630" s="188"/>
      <c r="H630" s="188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</row>
    <row r="631" spans="1:20" ht="14.25" customHeight="1">
      <c r="A631" s="188"/>
      <c r="B631" s="188"/>
      <c r="C631" s="188"/>
      <c r="D631" s="188"/>
      <c r="E631" s="188"/>
      <c r="F631" s="188"/>
      <c r="G631" s="188"/>
      <c r="H631" s="188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</row>
    <row r="632" spans="1:20" ht="14.25" customHeight="1">
      <c r="A632" s="188"/>
      <c r="B632" s="188"/>
      <c r="C632" s="188"/>
      <c r="D632" s="188"/>
      <c r="E632" s="188"/>
      <c r="F632" s="188"/>
      <c r="G632" s="188"/>
      <c r="H632" s="188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</row>
    <row r="633" spans="1:20" ht="14.25" customHeight="1">
      <c r="A633" s="188"/>
      <c r="B633" s="188"/>
      <c r="C633" s="188"/>
      <c r="D633" s="188"/>
      <c r="E633" s="188"/>
      <c r="F633" s="188"/>
      <c r="G633" s="188"/>
      <c r="H633" s="188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</row>
    <row r="634" spans="1:20" ht="14.25" customHeight="1">
      <c r="A634" s="188"/>
      <c r="B634" s="188"/>
      <c r="C634" s="188"/>
      <c r="D634" s="188"/>
      <c r="E634" s="188"/>
      <c r="F634" s="188"/>
      <c r="G634" s="188"/>
      <c r="H634" s="188"/>
      <c r="I634" s="188"/>
      <c r="J634" s="188"/>
      <c r="K634" s="188"/>
      <c r="L634" s="188"/>
      <c r="M634" s="188"/>
      <c r="N634" s="188"/>
      <c r="O634" s="188"/>
      <c r="P634" s="188"/>
      <c r="Q634" s="188"/>
      <c r="R634" s="188"/>
      <c r="S634" s="188"/>
      <c r="T634" s="188"/>
    </row>
    <row r="635" spans="1:20" ht="14.25" customHeight="1">
      <c r="A635" s="188"/>
      <c r="B635" s="188"/>
      <c r="C635" s="188"/>
      <c r="D635" s="188"/>
      <c r="E635" s="188"/>
      <c r="F635" s="188"/>
      <c r="G635" s="188"/>
      <c r="H635" s="188"/>
      <c r="I635" s="188"/>
      <c r="J635" s="188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</row>
    <row r="636" spans="1:20" ht="14.25" customHeight="1">
      <c r="A636" s="188"/>
      <c r="B636" s="188"/>
      <c r="C636" s="188"/>
      <c r="D636" s="188"/>
      <c r="E636" s="188"/>
      <c r="F636" s="188"/>
      <c r="G636" s="188"/>
      <c r="H636" s="188"/>
      <c r="I636" s="188"/>
      <c r="J636" s="188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</row>
    <row r="637" spans="1:20" ht="14.25" customHeight="1">
      <c r="A637" s="188"/>
      <c r="B637" s="188"/>
      <c r="C637" s="188"/>
      <c r="D637" s="188"/>
      <c r="E637" s="188"/>
      <c r="F637" s="188"/>
      <c r="G637" s="188"/>
      <c r="H637" s="188"/>
      <c r="I637" s="188"/>
      <c r="J637" s="188"/>
      <c r="K637" s="188"/>
      <c r="L637" s="188"/>
      <c r="M637" s="188"/>
      <c r="N637" s="188"/>
      <c r="O637" s="188"/>
      <c r="P637" s="188"/>
      <c r="Q637" s="188"/>
      <c r="R637" s="188"/>
      <c r="S637" s="188"/>
      <c r="T637" s="188"/>
    </row>
    <row r="638" spans="1:20" ht="14.25" customHeight="1">
      <c r="A638" s="188"/>
      <c r="B638" s="188"/>
      <c r="C638" s="188"/>
      <c r="D638" s="188"/>
      <c r="E638" s="188"/>
      <c r="F638" s="188"/>
      <c r="G638" s="188"/>
      <c r="H638" s="188"/>
      <c r="I638" s="188"/>
      <c r="J638" s="188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</row>
    <row r="639" spans="1:20" ht="14.25" customHeight="1">
      <c r="A639" s="188"/>
      <c r="B639" s="188"/>
      <c r="C639" s="188"/>
      <c r="D639" s="188"/>
      <c r="E639" s="188"/>
      <c r="F639" s="188"/>
      <c r="G639" s="188"/>
      <c r="H639" s="188"/>
      <c r="I639" s="188"/>
      <c r="J639" s="188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</row>
    <row r="640" spans="1:20" ht="14.25" customHeight="1">
      <c r="A640" s="188"/>
      <c r="B640" s="188"/>
      <c r="C640" s="188"/>
      <c r="D640" s="188"/>
      <c r="E640" s="188"/>
      <c r="F640" s="188"/>
      <c r="G640" s="188"/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</row>
    <row r="641" spans="1:20" ht="14.25" customHeight="1">
      <c r="A641" s="188"/>
      <c r="B641" s="188"/>
      <c r="C641" s="188"/>
      <c r="D641" s="188"/>
      <c r="E641" s="188"/>
      <c r="F641" s="188"/>
      <c r="G641" s="188"/>
      <c r="H641" s="188"/>
      <c r="I641" s="188"/>
      <c r="J641" s="188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</row>
    <row r="642" spans="1:20" ht="14.25" customHeight="1">
      <c r="A642" s="188"/>
      <c r="B642" s="188"/>
      <c r="C642" s="188"/>
      <c r="D642" s="188"/>
      <c r="E642" s="188"/>
      <c r="F642" s="188"/>
      <c r="G642" s="188"/>
      <c r="H642" s="188"/>
      <c r="I642" s="188"/>
      <c r="J642" s="188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</row>
    <row r="643" spans="1:20" ht="14.25" customHeight="1">
      <c r="A643" s="188"/>
      <c r="B643" s="188"/>
      <c r="C643" s="188"/>
      <c r="D643" s="188"/>
      <c r="E643" s="188"/>
      <c r="F643" s="188"/>
      <c r="G643" s="188"/>
      <c r="H643" s="188"/>
      <c r="I643" s="188"/>
      <c r="J643" s="188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</row>
    <row r="644" spans="1:20" ht="14.25" customHeight="1">
      <c r="A644" s="188"/>
      <c r="B644" s="188"/>
      <c r="C644" s="188"/>
      <c r="D644" s="188"/>
      <c r="E644" s="188"/>
      <c r="F644" s="188"/>
      <c r="G644" s="188"/>
      <c r="H644" s="188"/>
      <c r="I644" s="188"/>
      <c r="J644" s="188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</row>
    <row r="645" spans="1:20" ht="14.25" customHeight="1">
      <c r="A645" s="188"/>
      <c r="B645" s="188"/>
      <c r="C645" s="188"/>
      <c r="D645" s="188"/>
      <c r="E645" s="188"/>
      <c r="F645" s="188"/>
      <c r="G645" s="188"/>
      <c r="H645" s="188"/>
      <c r="I645" s="188"/>
      <c r="J645" s="188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</row>
    <row r="646" spans="1:20" ht="14.25" customHeight="1">
      <c r="A646" s="188"/>
      <c r="B646" s="188"/>
      <c r="C646" s="188"/>
      <c r="D646" s="188"/>
      <c r="E646" s="188"/>
      <c r="F646" s="188"/>
      <c r="G646" s="188"/>
      <c r="H646" s="188"/>
      <c r="I646" s="188"/>
      <c r="J646" s="188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</row>
    <row r="647" spans="1:20" ht="14.25" customHeight="1">
      <c r="A647" s="188"/>
      <c r="B647" s="188"/>
      <c r="C647" s="188"/>
      <c r="D647" s="188"/>
      <c r="E647" s="188"/>
      <c r="F647" s="188"/>
      <c r="G647" s="188"/>
      <c r="H647" s="188"/>
      <c r="I647" s="188"/>
      <c r="J647" s="188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</row>
    <row r="648" spans="1:20" ht="14.25" customHeight="1">
      <c r="A648" s="188"/>
      <c r="B648" s="188"/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</row>
    <row r="649" spans="1:20" ht="14.25" customHeight="1">
      <c r="A649" s="188"/>
      <c r="B649" s="188"/>
      <c r="C649" s="188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</row>
    <row r="650" spans="1:20" ht="14.25" customHeight="1">
      <c r="A650" s="188"/>
      <c r="B650" s="188"/>
      <c r="C650" s="188"/>
      <c r="D650" s="188"/>
      <c r="E650" s="188"/>
      <c r="F650" s="188"/>
      <c r="G650" s="188"/>
      <c r="H650" s="188"/>
      <c r="I650" s="188"/>
      <c r="J650" s="188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</row>
    <row r="651" spans="1:20" ht="14.25" customHeight="1">
      <c r="A651" s="188"/>
      <c r="B651" s="188"/>
      <c r="C651" s="188"/>
      <c r="D651" s="188"/>
      <c r="E651" s="188"/>
      <c r="F651" s="188"/>
      <c r="G651" s="188"/>
      <c r="H651" s="188"/>
      <c r="I651" s="188"/>
      <c r="J651" s="188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</row>
    <row r="652" spans="1:20" ht="14.25" customHeight="1">
      <c r="A652" s="188"/>
      <c r="B652" s="188"/>
      <c r="C652" s="188"/>
      <c r="D652" s="188"/>
      <c r="E652" s="188"/>
      <c r="F652" s="188"/>
      <c r="G652" s="188"/>
      <c r="H652" s="188"/>
      <c r="I652" s="188"/>
      <c r="J652" s="188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</row>
    <row r="653" spans="1:20" ht="14.25" customHeight="1">
      <c r="A653" s="188"/>
      <c r="B653" s="188"/>
      <c r="C653" s="188"/>
      <c r="D653" s="188"/>
      <c r="E653" s="188"/>
      <c r="F653" s="188"/>
      <c r="G653" s="188"/>
      <c r="H653" s="188"/>
      <c r="I653" s="188"/>
      <c r="J653" s="188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</row>
    <row r="654" spans="1:20" ht="14.25" customHeight="1">
      <c r="A654" s="188"/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</row>
    <row r="655" spans="1:20" ht="14.25" customHeight="1">
      <c r="A655" s="188"/>
      <c r="B655" s="188"/>
      <c r="C655" s="188"/>
      <c r="D655" s="188"/>
      <c r="E655" s="188"/>
      <c r="F655" s="188"/>
      <c r="G655" s="188"/>
      <c r="H655" s="188"/>
      <c r="I655" s="188"/>
      <c r="J655" s="188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</row>
    <row r="656" spans="1:20" ht="14.25" customHeight="1">
      <c r="A656" s="188"/>
      <c r="B656" s="188"/>
      <c r="C656" s="188"/>
      <c r="D656" s="188"/>
      <c r="E656" s="188"/>
      <c r="F656" s="188"/>
      <c r="G656" s="188"/>
      <c r="H656" s="188"/>
      <c r="I656" s="188"/>
      <c r="J656" s="188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</row>
    <row r="657" spans="1:20" ht="14.25" customHeight="1">
      <c r="A657" s="188"/>
      <c r="B657" s="188"/>
      <c r="C657" s="188"/>
      <c r="D657" s="188"/>
      <c r="E657" s="188"/>
      <c r="F657" s="188"/>
      <c r="G657" s="188"/>
      <c r="H657" s="188"/>
      <c r="I657" s="188"/>
      <c r="J657" s="188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</row>
    <row r="658" spans="1:20" ht="14.25" customHeight="1">
      <c r="A658" s="188"/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</row>
    <row r="659" spans="1:20" ht="14.25" customHeight="1">
      <c r="A659" s="188"/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</row>
    <row r="660" spans="1:20" ht="14.25" customHeight="1">
      <c r="A660" s="188"/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  <c r="P660" s="188"/>
      <c r="Q660" s="188"/>
      <c r="R660" s="188"/>
      <c r="S660" s="188"/>
      <c r="T660" s="188"/>
    </row>
    <row r="661" spans="1:20" ht="14.25" customHeight="1">
      <c r="A661" s="188"/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</row>
    <row r="662" spans="1:20" ht="14.25" customHeight="1">
      <c r="A662" s="188"/>
      <c r="B662" s="188"/>
      <c r="C662" s="188"/>
      <c r="D662" s="188"/>
      <c r="E662" s="188"/>
      <c r="F662" s="188"/>
      <c r="G662" s="188"/>
      <c r="H662" s="188"/>
      <c r="I662" s="188"/>
      <c r="J662" s="188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</row>
    <row r="663" spans="1:20" ht="14.25" customHeight="1">
      <c r="A663" s="188"/>
      <c r="B663" s="188"/>
      <c r="C663" s="188"/>
      <c r="D663" s="188"/>
      <c r="E663" s="188"/>
      <c r="F663" s="188"/>
      <c r="G663" s="188"/>
      <c r="H663" s="188"/>
      <c r="I663" s="188"/>
      <c r="J663" s="188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</row>
    <row r="664" spans="1:20" ht="14.25" customHeight="1">
      <c r="A664" s="188"/>
      <c r="B664" s="188"/>
      <c r="C664" s="188"/>
      <c r="D664" s="188"/>
      <c r="E664" s="188"/>
      <c r="F664" s="188"/>
      <c r="G664" s="188"/>
      <c r="H664" s="188"/>
      <c r="I664" s="188"/>
      <c r="J664" s="188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</row>
    <row r="665" spans="1:20" ht="14.25" customHeight="1">
      <c r="A665" s="188"/>
      <c r="B665" s="188"/>
      <c r="C665" s="188"/>
      <c r="D665" s="188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  <c r="Q665" s="188"/>
      <c r="R665" s="188"/>
      <c r="S665" s="188"/>
      <c r="T665" s="188"/>
    </row>
    <row r="666" spans="1:20" ht="14.25" customHeight="1">
      <c r="A666" s="188"/>
      <c r="B666" s="188"/>
      <c r="C666" s="188"/>
      <c r="D666" s="188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</row>
    <row r="667" spans="1:20" ht="14.25" customHeight="1">
      <c r="A667" s="188"/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</row>
    <row r="668" spans="1:20" ht="14.25" customHeight="1">
      <c r="A668" s="188"/>
      <c r="B668" s="188"/>
      <c r="C668" s="188"/>
      <c r="D668" s="188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</row>
    <row r="669" spans="1:20" ht="14.25" customHeight="1">
      <c r="A669" s="188"/>
      <c r="B669" s="188"/>
      <c r="C669" s="188"/>
      <c r="D669" s="188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</row>
    <row r="670" spans="1:20" ht="14.25" customHeight="1">
      <c r="A670" s="188"/>
      <c r="B670" s="188"/>
      <c r="C670" s="188"/>
      <c r="D670" s="188"/>
      <c r="E670" s="188"/>
      <c r="F670" s="188"/>
      <c r="G670" s="188"/>
      <c r="H670" s="188"/>
      <c r="I670" s="188"/>
      <c r="J670" s="188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</row>
    <row r="671" spans="1:20" ht="14.25" customHeight="1">
      <c r="A671" s="188"/>
      <c r="B671" s="188"/>
      <c r="C671" s="188"/>
      <c r="D671" s="188"/>
      <c r="E671" s="188"/>
      <c r="F671" s="188"/>
      <c r="G671" s="188"/>
      <c r="H671" s="188"/>
      <c r="I671" s="188"/>
      <c r="J671" s="188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</row>
    <row r="672" spans="1:20" ht="14.25" customHeight="1">
      <c r="A672" s="188"/>
      <c r="B672" s="188"/>
      <c r="C672" s="188"/>
      <c r="D672" s="188"/>
      <c r="E672" s="188"/>
      <c r="F672" s="188"/>
      <c r="G672" s="188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</row>
    <row r="673" spans="1:20" ht="14.25" customHeight="1">
      <c r="A673" s="188"/>
      <c r="B673" s="188"/>
      <c r="C673" s="188"/>
      <c r="D673" s="188"/>
      <c r="E673" s="188"/>
      <c r="F673" s="188"/>
      <c r="G673" s="188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</row>
    <row r="674" spans="1:20" ht="14.25" customHeight="1">
      <c r="A674" s="188"/>
      <c r="B674" s="188"/>
      <c r="C674" s="188"/>
      <c r="D674" s="188"/>
      <c r="E674" s="188"/>
      <c r="F674" s="188"/>
      <c r="G674" s="188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</row>
    <row r="675" spans="1:20" ht="14.25" customHeight="1">
      <c r="A675" s="188"/>
      <c r="B675" s="188"/>
      <c r="C675" s="188"/>
      <c r="D675" s="188"/>
      <c r="E675" s="188"/>
      <c r="F675" s="188"/>
      <c r="G675" s="188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</row>
    <row r="676" spans="1:20" ht="14.25" customHeight="1">
      <c r="A676" s="188"/>
      <c r="B676" s="188"/>
      <c r="C676" s="188"/>
      <c r="D676" s="188"/>
      <c r="E676" s="188"/>
      <c r="F676" s="188"/>
      <c r="G676" s="188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</row>
    <row r="677" spans="1:20" ht="14.25" customHeight="1">
      <c r="A677" s="188"/>
      <c r="B677" s="188"/>
      <c r="C677" s="188"/>
      <c r="D677" s="188"/>
      <c r="E677" s="188"/>
      <c r="F677" s="188"/>
      <c r="G677" s="188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</row>
    <row r="678" spans="1:20" ht="14.25" customHeight="1">
      <c r="A678" s="188"/>
      <c r="B678" s="188"/>
      <c r="C678" s="188"/>
      <c r="D678" s="188"/>
      <c r="E678" s="188"/>
      <c r="F678" s="188"/>
      <c r="G678" s="188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</row>
    <row r="679" spans="1:20" ht="14.25" customHeight="1">
      <c r="A679" s="188"/>
      <c r="B679" s="188"/>
      <c r="C679" s="188"/>
      <c r="D679" s="188"/>
      <c r="E679" s="188"/>
      <c r="F679" s="188"/>
      <c r="G679" s="188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</row>
    <row r="680" spans="1:20" ht="14.25" customHeight="1">
      <c r="A680" s="188"/>
      <c r="B680" s="188"/>
      <c r="C680" s="188"/>
      <c r="D680" s="188"/>
      <c r="E680" s="188"/>
      <c r="F680" s="188"/>
      <c r="G680" s="188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</row>
    <row r="681" spans="1:20" ht="14.25" customHeight="1">
      <c r="A681" s="188"/>
      <c r="B681" s="188"/>
      <c r="C681" s="188"/>
      <c r="D681" s="188"/>
      <c r="E681" s="188"/>
      <c r="F681" s="188"/>
      <c r="G681" s="188"/>
      <c r="H681" s="188"/>
      <c r="I681" s="188"/>
      <c r="J681" s="188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</row>
    <row r="682" spans="1:20" ht="14.25" customHeight="1">
      <c r="A682" s="188"/>
      <c r="B682" s="188"/>
      <c r="C682" s="188"/>
      <c r="D682" s="188"/>
      <c r="E682" s="188"/>
      <c r="F682" s="188"/>
      <c r="G682" s="188"/>
      <c r="H682" s="188"/>
      <c r="I682" s="188"/>
      <c r="J682" s="188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</row>
    <row r="683" spans="1:20" ht="14.25" customHeight="1">
      <c r="A683" s="188"/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</row>
    <row r="684" spans="1:20" ht="14.25" customHeight="1">
      <c r="A684" s="188"/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</row>
    <row r="685" spans="1:20" ht="14.25" customHeight="1">
      <c r="A685" s="188"/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</row>
    <row r="686" spans="1:20" ht="14.25" customHeight="1">
      <c r="A686" s="188"/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</row>
    <row r="687" spans="1:20" ht="14.25" customHeight="1">
      <c r="A687" s="188"/>
      <c r="B687" s="188"/>
      <c r="C687" s="188"/>
      <c r="D687" s="188"/>
      <c r="E687" s="188"/>
      <c r="F687" s="188"/>
      <c r="G687" s="188"/>
      <c r="H687" s="188"/>
      <c r="I687" s="188"/>
      <c r="J687" s="188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</row>
    <row r="688" spans="1:20" ht="14.25" customHeight="1">
      <c r="A688" s="188"/>
      <c r="B688" s="188"/>
      <c r="C688" s="188"/>
      <c r="D688" s="188"/>
      <c r="E688" s="188"/>
      <c r="F688" s="188"/>
      <c r="G688" s="188"/>
      <c r="H688" s="188"/>
      <c r="I688" s="188"/>
      <c r="J688" s="188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</row>
    <row r="689" spans="1:20" ht="14.25" customHeight="1">
      <c r="A689" s="188"/>
      <c r="B689" s="188"/>
      <c r="C689" s="188"/>
      <c r="D689" s="188"/>
      <c r="E689" s="188"/>
      <c r="F689" s="188"/>
      <c r="G689" s="188"/>
      <c r="H689" s="188"/>
      <c r="I689" s="188"/>
      <c r="J689" s="188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</row>
    <row r="690" spans="1:20" ht="14.25" customHeight="1">
      <c r="A690" s="188"/>
      <c r="B690" s="188"/>
      <c r="C690" s="188"/>
      <c r="D690" s="188"/>
      <c r="E690" s="188"/>
      <c r="F690" s="188"/>
      <c r="G690" s="188"/>
      <c r="H690" s="188"/>
      <c r="I690" s="188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</row>
    <row r="691" spans="1:20" ht="14.25" customHeight="1">
      <c r="A691" s="188"/>
      <c r="B691" s="188"/>
      <c r="C691" s="188"/>
      <c r="D691" s="188"/>
      <c r="E691" s="188"/>
      <c r="F691" s="188"/>
      <c r="G691" s="188"/>
      <c r="H691" s="188"/>
      <c r="I691" s="188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</row>
    <row r="692" spans="1:20" ht="14.25" customHeight="1">
      <c r="A692" s="188"/>
      <c r="B692" s="188"/>
      <c r="C692" s="188"/>
      <c r="D692" s="188"/>
      <c r="E692" s="188"/>
      <c r="F692" s="188"/>
      <c r="G692" s="188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</row>
    <row r="693" spans="1:20" ht="14.25" customHeight="1">
      <c r="A693" s="188"/>
      <c r="B693" s="188"/>
      <c r="C693" s="188"/>
      <c r="D693" s="188"/>
      <c r="E693" s="188"/>
      <c r="F693" s="188"/>
      <c r="G693" s="188"/>
      <c r="H693" s="188"/>
      <c r="I693" s="188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</row>
    <row r="694" spans="1:20" ht="14.25" customHeight="1">
      <c r="A694" s="188"/>
      <c r="B694" s="188"/>
      <c r="C694" s="188"/>
      <c r="D694" s="188"/>
      <c r="E694" s="188"/>
      <c r="F694" s="188"/>
      <c r="G694" s="188"/>
      <c r="H694" s="188"/>
      <c r="I694" s="188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</row>
    <row r="695" spans="1:20" ht="14.25" customHeight="1">
      <c r="A695" s="188"/>
      <c r="B695" s="188"/>
      <c r="C695" s="188"/>
      <c r="D695" s="188"/>
      <c r="E695" s="188"/>
      <c r="F695" s="188"/>
      <c r="G695" s="188"/>
      <c r="H695" s="188"/>
      <c r="I695" s="188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</row>
    <row r="696" spans="1:20" ht="14.25" customHeight="1">
      <c r="A696" s="188"/>
      <c r="B696" s="188"/>
      <c r="C696" s="188"/>
      <c r="D696" s="188"/>
      <c r="E696" s="188"/>
      <c r="F696" s="188"/>
      <c r="G696" s="188"/>
      <c r="H696" s="188"/>
      <c r="I696" s="188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</row>
    <row r="697" spans="1:20" ht="14.25" customHeight="1">
      <c r="A697" s="188"/>
      <c r="B697" s="188"/>
      <c r="C697" s="188"/>
      <c r="D697" s="188"/>
      <c r="E697" s="188"/>
      <c r="F697" s="188"/>
      <c r="G697" s="188"/>
      <c r="H697" s="188"/>
      <c r="I697" s="188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</row>
    <row r="698" spans="1:20" ht="14.25" customHeight="1">
      <c r="A698" s="188"/>
      <c r="B698" s="188"/>
      <c r="C698" s="188"/>
      <c r="D698" s="188"/>
      <c r="E698" s="188"/>
      <c r="F698" s="188"/>
      <c r="G698" s="188"/>
      <c r="H698" s="188"/>
      <c r="I698" s="188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</row>
    <row r="699" spans="1:20" ht="14.25" customHeight="1">
      <c r="A699" s="188"/>
      <c r="B699" s="188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</row>
    <row r="700" spans="1:20" ht="14.25" customHeight="1">
      <c r="A700" s="188"/>
      <c r="B700" s="188"/>
      <c r="C700" s="188"/>
      <c r="D700" s="188"/>
      <c r="E700" s="188"/>
      <c r="F700" s="188"/>
      <c r="G700" s="188"/>
      <c r="H700" s="188"/>
      <c r="I700" s="188"/>
      <c r="J700" s="188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</row>
    <row r="701" spans="1:20" ht="14.25" customHeight="1">
      <c r="A701" s="188"/>
      <c r="B701" s="188"/>
      <c r="C701" s="188"/>
      <c r="D701" s="188"/>
      <c r="E701" s="188"/>
      <c r="F701" s="188"/>
      <c r="G701" s="188"/>
      <c r="H701" s="188"/>
      <c r="I701" s="188"/>
      <c r="J701" s="188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</row>
    <row r="702" spans="1:20" ht="14.25" customHeight="1">
      <c r="A702" s="188"/>
      <c r="B702" s="188"/>
      <c r="C702" s="188"/>
      <c r="D702" s="188"/>
      <c r="E702" s="188"/>
      <c r="F702" s="188"/>
      <c r="G702" s="188"/>
      <c r="H702" s="188"/>
      <c r="I702" s="188"/>
      <c r="J702" s="188"/>
      <c r="K702" s="188"/>
      <c r="L702" s="188"/>
      <c r="M702" s="188"/>
      <c r="N702" s="188"/>
      <c r="O702" s="188"/>
      <c r="P702" s="188"/>
      <c r="Q702" s="188"/>
      <c r="R702" s="188"/>
      <c r="S702" s="188"/>
      <c r="T702" s="188"/>
    </row>
    <row r="703" spans="1:20" ht="14.25" customHeight="1">
      <c r="A703" s="188"/>
      <c r="B703" s="188"/>
      <c r="C703" s="188"/>
      <c r="D703" s="188"/>
      <c r="E703" s="188"/>
      <c r="F703" s="188"/>
      <c r="G703" s="188"/>
      <c r="H703" s="188"/>
      <c r="I703" s="188"/>
      <c r="J703" s="188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</row>
    <row r="704" spans="1:20" ht="14.25" customHeight="1">
      <c r="A704" s="188"/>
      <c r="B704" s="188"/>
      <c r="C704" s="188"/>
      <c r="D704" s="188"/>
      <c r="E704" s="188"/>
      <c r="F704" s="188"/>
      <c r="G704" s="188"/>
      <c r="H704" s="188"/>
      <c r="I704" s="188"/>
      <c r="J704" s="188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</row>
    <row r="705" spans="1:20" ht="14.25" customHeight="1">
      <c r="A705" s="188"/>
      <c r="B705" s="188"/>
      <c r="C705" s="188"/>
      <c r="D705" s="188"/>
      <c r="E705" s="188"/>
      <c r="F705" s="188"/>
      <c r="G705" s="188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</row>
    <row r="706" spans="1:20" ht="14.25" customHeight="1">
      <c r="A706" s="188"/>
      <c r="B706" s="188"/>
      <c r="C706" s="188"/>
      <c r="D706" s="188"/>
      <c r="E706" s="188"/>
      <c r="F706" s="188"/>
      <c r="G706" s="188"/>
      <c r="H706" s="188"/>
      <c r="I706" s="188"/>
      <c r="J706" s="188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</row>
    <row r="707" spans="1:20" ht="14.25" customHeight="1">
      <c r="A707" s="188"/>
      <c r="B707" s="188"/>
      <c r="C707" s="188"/>
      <c r="D707" s="188"/>
      <c r="E707" s="188"/>
      <c r="F707" s="188"/>
      <c r="G707" s="188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</row>
    <row r="708" spans="1:20" ht="14.25" customHeight="1">
      <c r="A708" s="188"/>
      <c r="B708" s="188"/>
      <c r="C708" s="188"/>
      <c r="D708" s="188"/>
      <c r="E708" s="188"/>
      <c r="F708" s="188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</row>
    <row r="709" spans="1:20" ht="14.25" customHeight="1">
      <c r="A709" s="188"/>
      <c r="B709" s="188"/>
      <c r="C709" s="188"/>
      <c r="D709" s="188"/>
      <c r="E709" s="188"/>
      <c r="F709" s="188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</row>
    <row r="710" spans="1:20" ht="14.25" customHeight="1">
      <c r="A710" s="188"/>
      <c r="B710" s="188"/>
      <c r="C710" s="188"/>
      <c r="D710" s="188"/>
      <c r="E710" s="188"/>
      <c r="F710" s="188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</row>
    <row r="711" spans="1:20" ht="14.25" customHeight="1">
      <c r="A711" s="188"/>
      <c r="B711" s="188"/>
      <c r="C711" s="188"/>
      <c r="D711" s="188"/>
      <c r="E711" s="188"/>
      <c r="F711" s="188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</row>
    <row r="712" spans="1:20" ht="14.25" customHeight="1">
      <c r="A712" s="188"/>
      <c r="B712" s="188"/>
      <c r="C712" s="188"/>
      <c r="D712" s="188"/>
      <c r="E712" s="188"/>
      <c r="F712" s="188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</row>
    <row r="713" spans="1:20" ht="14.25" customHeight="1">
      <c r="A713" s="188"/>
      <c r="B713" s="188"/>
      <c r="C713" s="188"/>
      <c r="D713" s="188"/>
      <c r="E713" s="188"/>
      <c r="F713" s="188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</row>
    <row r="714" spans="1:20" ht="14.25" customHeight="1">
      <c r="A714" s="188"/>
      <c r="B714" s="188"/>
      <c r="C714" s="188"/>
      <c r="D714" s="188"/>
      <c r="E714" s="188"/>
      <c r="F714" s="188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</row>
    <row r="715" spans="1:20" ht="14.25" customHeight="1">
      <c r="A715" s="188"/>
      <c r="B715" s="188"/>
      <c r="C715" s="188"/>
      <c r="D715" s="188"/>
      <c r="E715" s="188"/>
      <c r="F715" s="188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</row>
    <row r="716" spans="1:20" ht="14.25" customHeight="1">
      <c r="A716" s="188"/>
      <c r="B716" s="188"/>
      <c r="C716" s="188"/>
      <c r="D716" s="188"/>
      <c r="E716" s="188"/>
      <c r="F716" s="188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</row>
    <row r="717" spans="1:20" ht="14.25" customHeight="1">
      <c r="A717" s="188"/>
      <c r="B717" s="188"/>
      <c r="C717" s="188"/>
      <c r="D717" s="188"/>
      <c r="E717" s="188"/>
      <c r="F717" s="188"/>
      <c r="G717" s="188"/>
      <c r="H717" s="188"/>
      <c r="I717" s="188"/>
      <c r="J717" s="188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</row>
    <row r="718" spans="1:20" ht="14.25" customHeight="1">
      <c r="A718" s="188"/>
      <c r="B718" s="188"/>
      <c r="C718" s="188"/>
      <c r="D718" s="188"/>
      <c r="E718" s="188"/>
      <c r="F718" s="188"/>
      <c r="G718" s="188"/>
      <c r="H718" s="188"/>
      <c r="I718" s="188"/>
      <c r="J718" s="188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</row>
    <row r="719" spans="1:20" ht="14.25" customHeight="1">
      <c r="A719" s="188"/>
      <c r="B719" s="188"/>
      <c r="C719" s="188"/>
      <c r="D719" s="188"/>
      <c r="E719" s="188"/>
      <c r="F719" s="188"/>
      <c r="G719" s="188"/>
      <c r="H719" s="188"/>
      <c r="I719" s="188"/>
      <c r="J719" s="188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</row>
    <row r="720" spans="1:20" ht="14.25" customHeight="1">
      <c r="A720" s="188"/>
      <c r="B720" s="188"/>
      <c r="C720" s="188"/>
      <c r="D720" s="188"/>
      <c r="E720" s="188"/>
      <c r="F720" s="188"/>
      <c r="G720" s="188"/>
      <c r="H720" s="188"/>
      <c r="I720" s="188"/>
      <c r="J720" s="188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</row>
    <row r="721" spans="1:20" ht="14.25" customHeight="1">
      <c r="A721" s="188"/>
      <c r="B721" s="188"/>
      <c r="C721" s="188"/>
      <c r="D721" s="188"/>
      <c r="E721" s="188"/>
      <c r="F721" s="188"/>
      <c r="G721" s="188"/>
      <c r="H721" s="188"/>
      <c r="I721" s="188"/>
      <c r="J721" s="188"/>
      <c r="K721" s="188"/>
      <c r="L721" s="188"/>
      <c r="M721" s="188"/>
      <c r="N721" s="188"/>
      <c r="O721" s="188"/>
      <c r="P721" s="188"/>
      <c r="Q721" s="188"/>
      <c r="R721" s="188"/>
      <c r="S721" s="188"/>
      <c r="T721" s="188"/>
    </row>
    <row r="722" spans="1:20" ht="14.25" customHeight="1">
      <c r="A722" s="188"/>
      <c r="B722" s="188"/>
      <c r="C722" s="188"/>
      <c r="D722" s="188"/>
      <c r="E722" s="188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</row>
    <row r="723" spans="1:20" ht="14.25" customHeight="1">
      <c r="A723" s="188"/>
      <c r="B723" s="188"/>
      <c r="C723" s="188"/>
      <c r="D723" s="188"/>
      <c r="E723" s="188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</row>
    <row r="724" spans="1:20" ht="14.25" customHeight="1">
      <c r="A724" s="188"/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</row>
    <row r="725" spans="1:20" ht="14.25" customHeight="1">
      <c r="A725" s="188"/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</row>
    <row r="726" spans="1:20" ht="14.25" customHeight="1">
      <c r="A726" s="188"/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</row>
    <row r="727" spans="1:20" ht="14.25" customHeight="1">
      <c r="A727" s="188"/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</row>
    <row r="728" spans="1:20" ht="14.25" customHeight="1">
      <c r="A728" s="188"/>
      <c r="B728" s="188"/>
      <c r="C728" s="188"/>
      <c r="D728" s="188"/>
      <c r="E728" s="188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</row>
    <row r="729" spans="1:20" ht="14.25" customHeight="1">
      <c r="A729" s="188"/>
      <c r="B729" s="188"/>
      <c r="C729" s="188"/>
      <c r="D729" s="188"/>
      <c r="E729" s="188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</row>
    <row r="730" spans="1:20" ht="14.25" customHeight="1">
      <c r="A730" s="188"/>
      <c r="B730" s="188"/>
      <c r="C730" s="188"/>
      <c r="D730" s="188"/>
      <c r="E730" s="188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</row>
    <row r="731" spans="1:20" ht="14.25" customHeight="1">
      <c r="A731" s="188"/>
      <c r="B731" s="188"/>
      <c r="C731" s="188"/>
      <c r="D731" s="188"/>
      <c r="E731" s="188"/>
      <c r="F731" s="188"/>
      <c r="G731" s="188"/>
      <c r="H731" s="188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</row>
    <row r="732" spans="1:20" ht="14.25" customHeight="1">
      <c r="A732" s="188"/>
      <c r="B732" s="188"/>
      <c r="C732" s="188"/>
      <c r="D732" s="188"/>
      <c r="E732" s="188"/>
      <c r="F732" s="188"/>
      <c r="G732" s="188"/>
      <c r="H732" s="188"/>
      <c r="I732" s="188"/>
      <c r="J732" s="188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</row>
    <row r="733" spans="1:20" ht="14.25" customHeight="1">
      <c r="A733" s="188"/>
      <c r="B733" s="188"/>
      <c r="C733" s="188"/>
      <c r="D733" s="188"/>
      <c r="E733" s="188"/>
      <c r="F733" s="188"/>
      <c r="G733" s="188"/>
      <c r="H733" s="188"/>
      <c r="I733" s="188"/>
      <c r="J733" s="188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</row>
    <row r="734" spans="1:20" ht="14.25" customHeight="1">
      <c r="A734" s="188"/>
      <c r="B734" s="188"/>
      <c r="C734" s="188"/>
      <c r="D734" s="188"/>
      <c r="E734" s="188"/>
      <c r="F734" s="188"/>
      <c r="G734" s="188"/>
      <c r="H734" s="188"/>
      <c r="I734" s="188"/>
      <c r="J734" s="188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</row>
    <row r="735" spans="1:20" ht="14.25" customHeight="1">
      <c r="A735" s="188"/>
      <c r="B735" s="188"/>
      <c r="C735" s="188"/>
      <c r="D735" s="188"/>
      <c r="E735" s="188"/>
      <c r="F735" s="188"/>
      <c r="G735" s="188"/>
      <c r="H735" s="188"/>
      <c r="I735" s="188"/>
      <c r="J735" s="188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</row>
    <row r="736" spans="1:20" ht="14.25" customHeight="1">
      <c r="A736" s="188"/>
      <c r="B736" s="188"/>
      <c r="C736" s="188"/>
      <c r="D736" s="188"/>
      <c r="E736" s="188"/>
      <c r="F736" s="188"/>
      <c r="G736" s="188"/>
      <c r="H736" s="188"/>
      <c r="I736" s="188"/>
      <c r="J736" s="188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</row>
    <row r="737" spans="1:20" ht="14.25" customHeight="1">
      <c r="A737" s="188"/>
      <c r="B737" s="188"/>
      <c r="C737" s="188"/>
      <c r="D737" s="188"/>
      <c r="E737" s="188"/>
      <c r="F737" s="188"/>
      <c r="G737" s="188"/>
      <c r="H737" s="188"/>
      <c r="I737" s="188"/>
      <c r="J737" s="188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</row>
    <row r="738" spans="1:20" ht="14.25" customHeight="1">
      <c r="A738" s="188"/>
      <c r="B738" s="188"/>
      <c r="C738" s="188"/>
      <c r="D738" s="188"/>
      <c r="E738" s="188"/>
      <c r="F738" s="188"/>
      <c r="G738" s="188"/>
      <c r="H738" s="188"/>
      <c r="I738" s="188"/>
      <c r="J738" s="188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</row>
    <row r="739" spans="1:20" ht="14.25" customHeight="1">
      <c r="A739" s="188"/>
      <c r="B739" s="188"/>
      <c r="C739" s="188"/>
      <c r="D739" s="188"/>
      <c r="E739" s="188"/>
      <c r="F739" s="188"/>
      <c r="G739" s="188"/>
      <c r="H739" s="188"/>
      <c r="I739" s="188"/>
      <c r="J739" s="188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</row>
    <row r="740" spans="1:20" ht="14.25" customHeight="1">
      <c r="A740" s="188"/>
      <c r="B740" s="188"/>
      <c r="C740" s="188"/>
      <c r="D740" s="188"/>
      <c r="E740" s="188"/>
      <c r="F740" s="188"/>
      <c r="G740" s="188"/>
      <c r="H740" s="188"/>
      <c r="I740" s="188"/>
      <c r="J740" s="188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</row>
    <row r="741" spans="1:20" ht="14.25" customHeight="1">
      <c r="A741" s="188"/>
      <c r="B741" s="188"/>
      <c r="C741" s="188"/>
      <c r="D741" s="188"/>
      <c r="E741" s="188"/>
      <c r="F741" s="188"/>
      <c r="G741" s="188"/>
      <c r="H741" s="188"/>
      <c r="I741" s="188"/>
      <c r="J741" s="188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</row>
    <row r="742" spans="1:20" ht="14.25" customHeight="1">
      <c r="A742" s="188"/>
      <c r="B742" s="188"/>
      <c r="C742" s="188"/>
      <c r="D742" s="188"/>
      <c r="E742" s="188"/>
      <c r="F742" s="188"/>
      <c r="G742" s="188"/>
      <c r="H742" s="188"/>
      <c r="I742" s="188"/>
      <c r="J742" s="188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</row>
    <row r="743" spans="1:20" ht="14.25" customHeight="1">
      <c r="A743" s="188"/>
      <c r="B743" s="188"/>
      <c r="C743" s="188"/>
      <c r="D743" s="188"/>
      <c r="E743" s="188"/>
      <c r="F743" s="188"/>
      <c r="G743" s="188"/>
      <c r="H743" s="188"/>
      <c r="I743" s="188"/>
      <c r="J743" s="188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</row>
    <row r="744" spans="1:20" ht="14.25" customHeight="1">
      <c r="A744" s="188"/>
      <c r="B744" s="188"/>
      <c r="C744" s="188"/>
      <c r="D744" s="188"/>
      <c r="E744" s="188"/>
      <c r="F744" s="188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</row>
    <row r="745" spans="1:20" ht="14.25" customHeight="1">
      <c r="A745" s="188"/>
      <c r="B745" s="188"/>
      <c r="C745" s="188"/>
      <c r="D745" s="188"/>
      <c r="E745" s="188"/>
      <c r="F745" s="188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</row>
    <row r="746" spans="1:20" ht="14.25" customHeight="1">
      <c r="A746" s="188"/>
      <c r="B746" s="188"/>
      <c r="C746" s="188"/>
      <c r="D746" s="188"/>
      <c r="E746" s="188"/>
      <c r="F746" s="188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</row>
    <row r="747" spans="1:20" ht="14.25" customHeight="1">
      <c r="A747" s="188"/>
      <c r="B747" s="188"/>
      <c r="C747" s="188"/>
      <c r="D747" s="188"/>
      <c r="E747" s="188"/>
      <c r="F747" s="188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</row>
    <row r="748" spans="1:20" ht="14.25" customHeight="1">
      <c r="A748" s="188"/>
      <c r="B748" s="188"/>
      <c r="C748" s="188"/>
      <c r="D748" s="188"/>
      <c r="E748" s="188"/>
      <c r="F748" s="188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</row>
    <row r="749" spans="1:20" ht="14.25" customHeight="1">
      <c r="A749" s="188"/>
      <c r="B749" s="188"/>
      <c r="C749" s="188"/>
      <c r="D749" s="188"/>
      <c r="E749" s="188"/>
      <c r="F749" s="188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</row>
    <row r="750" spans="1:20" ht="14.25" customHeight="1">
      <c r="A750" s="188"/>
      <c r="B750" s="188"/>
      <c r="C750" s="188"/>
      <c r="D750" s="188"/>
      <c r="E750" s="188"/>
      <c r="F750" s="188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</row>
    <row r="751" spans="1:20" ht="14.25" customHeight="1">
      <c r="A751" s="188"/>
      <c r="B751" s="188"/>
      <c r="C751" s="188"/>
      <c r="D751" s="188"/>
      <c r="E751" s="188"/>
      <c r="F751" s="188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</row>
    <row r="752" spans="1:20" ht="14.25" customHeight="1">
      <c r="A752" s="188"/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</row>
    <row r="753" spans="1:20" ht="14.25" customHeight="1">
      <c r="A753" s="188"/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</row>
    <row r="754" spans="1:20" ht="14.25" customHeight="1">
      <c r="A754" s="188"/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</row>
    <row r="755" spans="1:20" ht="14.25" customHeight="1">
      <c r="A755" s="188"/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</row>
    <row r="756" spans="1:20" ht="14.25" customHeight="1">
      <c r="A756" s="188"/>
      <c r="B756" s="188"/>
      <c r="C756" s="188"/>
      <c r="D756" s="188"/>
      <c r="E756" s="188"/>
      <c r="F756" s="188"/>
      <c r="G756" s="188"/>
      <c r="H756" s="188"/>
      <c r="I756" s="188"/>
      <c r="J756" s="188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</row>
    <row r="757" spans="1:20" ht="14.25" customHeight="1">
      <c r="A757" s="188"/>
      <c r="B757" s="188"/>
      <c r="C757" s="188"/>
      <c r="D757" s="188"/>
      <c r="E757" s="188"/>
      <c r="F757" s="188"/>
      <c r="G757" s="188"/>
      <c r="H757" s="188"/>
      <c r="I757" s="188"/>
      <c r="J757" s="188"/>
      <c r="K757" s="188"/>
      <c r="L757" s="188"/>
      <c r="M757" s="188"/>
      <c r="N757" s="188"/>
      <c r="O757" s="188"/>
      <c r="P757" s="188"/>
      <c r="Q757" s="188"/>
      <c r="R757" s="188"/>
      <c r="S757" s="188"/>
      <c r="T757" s="188"/>
    </row>
    <row r="758" spans="1:20" ht="14.25" customHeight="1">
      <c r="A758" s="188"/>
      <c r="B758" s="188"/>
      <c r="C758" s="188"/>
      <c r="D758" s="188"/>
      <c r="E758" s="188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</row>
    <row r="759" spans="1:20" ht="14.25" customHeight="1">
      <c r="A759" s="188"/>
      <c r="B759" s="188"/>
      <c r="C759" s="188"/>
      <c r="D759" s="188"/>
      <c r="E759" s="188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</row>
    <row r="760" spans="1:20" ht="14.25" customHeight="1">
      <c r="A760" s="188"/>
      <c r="B760" s="188"/>
      <c r="C760" s="188"/>
      <c r="D760" s="188"/>
      <c r="E760" s="188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</row>
    <row r="761" spans="1:20" ht="14.25" customHeight="1">
      <c r="A761" s="188"/>
      <c r="B761" s="188"/>
      <c r="C761" s="188"/>
      <c r="D761" s="188"/>
      <c r="E761" s="188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</row>
    <row r="762" spans="1:20" ht="14.25" customHeight="1">
      <c r="A762" s="188"/>
      <c r="B762" s="188"/>
      <c r="C762" s="188"/>
      <c r="D762" s="188"/>
      <c r="E762" s="188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</row>
    <row r="763" spans="1:20" ht="14.25" customHeight="1">
      <c r="A763" s="188"/>
      <c r="B763" s="188"/>
      <c r="C763" s="188"/>
      <c r="D763" s="188"/>
      <c r="E763" s="188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</row>
    <row r="764" spans="1:20" ht="14.25" customHeight="1">
      <c r="A764" s="188"/>
      <c r="B764" s="188"/>
      <c r="C764" s="188"/>
      <c r="D764" s="188"/>
      <c r="E764" s="188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</row>
    <row r="765" spans="1:20" ht="14.25" customHeight="1">
      <c r="A765" s="188"/>
      <c r="B765" s="188"/>
      <c r="C765" s="188"/>
      <c r="D765" s="188"/>
      <c r="E765" s="188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</row>
    <row r="766" spans="1:20" ht="14.25" customHeight="1">
      <c r="A766" s="188"/>
      <c r="B766" s="188"/>
      <c r="C766" s="188"/>
      <c r="D766" s="188"/>
      <c r="E766" s="188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</row>
    <row r="767" spans="1:20" ht="14.25" customHeight="1">
      <c r="A767" s="188"/>
      <c r="B767" s="188"/>
      <c r="C767" s="188"/>
      <c r="D767" s="188"/>
      <c r="E767" s="188"/>
      <c r="F767" s="188"/>
      <c r="G767" s="188"/>
      <c r="H767" s="188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</row>
    <row r="768" spans="1:20" ht="14.25" customHeight="1">
      <c r="A768" s="188"/>
      <c r="B768" s="188"/>
      <c r="C768" s="188"/>
      <c r="D768" s="188"/>
      <c r="E768" s="188"/>
      <c r="F768" s="188"/>
      <c r="G768" s="188"/>
      <c r="H768" s="188"/>
      <c r="I768" s="188"/>
      <c r="J768" s="188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</row>
    <row r="769" spans="1:20" ht="14.25" customHeight="1">
      <c r="A769" s="188"/>
      <c r="B769" s="188"/>
      <c r="C769" s="188"/>
      <c r="D769" s="188"/>
      <c r="E769" s="188"/>
      <c r="F769" s="188"/>
      <c r="G769" s="188"/>
      <c r="H769" s="188"/>
      <c r="I769" s="188"/>
      <c r="J769" s="188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</row>
    <row r="770" spans="1:20" ht="14.25" customHeight="1">
      <c r="A770" s="188"/>
      <c r="B770" s="188"/>
      <c r="C770" s="188"/>
      <c r="D770" s="188"/>
      <c r="E770" s="188"/>
      <c r="F770" s="188"/>
      <c r="G770" s="188"/>
      <c r="H770" s="188"/>
      <c r="I770" s="188"/>
      <c r="J770" s="188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</row>
    <row r="771" spans="1:20" ht="14.25" customHeight="1">
      <c r="A771" s="188"/>
      <c r="B771" s="188"/>
      <c r="C771" s="188"/>
      <c r="D771" s="188"/>
      <c r="E771" s="188"/>
      <c r="F771" s="188"/>
      <c r="G771" s="188"/>
      <c r="H771" s="188"/>
      <c r="I771" s="188"/>
      <c r="J771" s="188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</row>
    <row r="772" spans="1:20" ht="14.25" customHeight="1">
      <c r="A772" s="188"/>
      <c r="B772" s="188"/>
      <c r="C772" s="188"/>
      <c r="D772" s="188"/>
      <c r="E772" s="188"/>
      <c r="F772" s="188"/>
      <c r="G772" s="188"/>
      <c r="H772" s="188"/>
      <c r="I772" s="188"/>
      <c r="J772" s="188"/>
      <c r="K772" s="188"/>
      <c r="L772" s="188"/>
      <c r="M772" s="188"/>
      <c r="N772" s="188"/>
      <c r="O772" s="188"/>
      <c r="P772" s="188"/>
      <c r="Q772" s="188"/>
      <c r="R772" s="188"/>
      <c r="S772" s="188"/>
      <c r="T772" s="188"/>
    </row>
    <row r="773" spans="1:20" ht="14.25" customHeight="1">
      <c r="A773" s="188"/>
      <c r="B773" s="188"/>
      <c r="C773" s="188"/>
      <c r="D773" s="188"/>
      <c r="E773" s="188"/>
      <c r="F773" s="188"/>
      <c r="G773" s="188"/>
      <c r="H773" s="188"/>
      <c r="I773" s="188"/>
      <c r="J773" s="188"/>
      <c r="K773" s="188"/>
      <c r="L773" s="188"/>
      <c r="M773" s="188"/>
      <c r="N773" s="188"/>
      <c r="O773" s="188"/>
      <c r="P773" s="188"/>
      <c r="Q773" s="188"/>
      <c r="R773" s="188"/>
      <c r="S773" s="188"/>
      <c r="T773" s="188"/>
    </row>
    <row r="774" spans="1:20" ht="14.25" customHeight="1">
      <c r="A774" s="188"/>
      <c r="B774" s="188"/>
      <c r="C774" s="188"/>
      <c r="D774" s="188"/>
      <c r="E774" s="188"/>
      <c r="F774" s="188"/>
      <c r="G774" s="188"/>
      <c r="H774" s="188"/>
      <c r="I774" s="188"/>
      <c r="J774" s="188"/>
      <c r="K774" s="188"/>
      <c r="L774" s="188"/>
      <c r="M774" s="188"/>
      <c r="N774" s="188"/>
      <c r="O774" s="188"/>
      <c r="P774" s="188"/>
      <c r="Q774" s="188"/>
      <c r="R774" s="188"/>
      <c r="S774" s="188"/>
      <c r="T774" s="188"/>
    </row>
    <row r="775" spans="1:20" ht="14.25" customHeight="1">
      <c r="A775" s="188"/>
      <c r="B775" s="188"/>
      <c r="C775" s="188"/>
      <c r="D775" s="188"/>
      <c r="E775" s="188"/>
      <c r="F775" s="188"/>
      <c r="G775" s="188"/>
      <c r="H775" s="188"/>
      <c r="I775" s="188"/>
      <c r="J775" s="188"/>
      <c r="K775" s="188"/>
      <c r="L775" s="188"/>
      <c r="M775" s="188"/>
      <c r="N775" s="188"/>
      <c r="O775" s="188"/>
      <c r="P775" s="188"/>
      <c r="Q775" s="188"/>
      <c r="R775" s="188"/>
      <c r="S775" s="188"/>
      <c r="T775" s="188"/>
    </row>
    <row r="776" spans="1:20" ht="14.25" customHeight="1">
      <c r="A776" s="188"/>
      <c r="B776" s="188"/>
      <c r="C776" s="188"/>
      <c r="D776" s="188"/>
      <c r="E776" s="188"/>
      <c r="F776" s="188"/>
      <c r="G776" s="188"/>
      <c r="H776" s="188"/>
      <c r="I776" s="188"/>
      <c r="J776" s="188"/>
      <c r="K776" s="188"/>
      <c r="L776" s="188"/>
      <c r="M776" s="188"/>
      <c r="N776" s="188"/>
      <c r="O776" s="188"/>
      <c r="P776" s="188"/>
      <c r="Q776" s="188"/>
      <c r="R776" s="188"/>
      <c r="S776" s="188"/>
      <c r="T776" s="188"/>
    </row>
    <row r="777" spans="1:20" ht="14.25" customHeight="1">
      <c r="A777" s="188"/>
      <c r="B777" s="188"/>
      <c r="C777" s="188"/>
      <c r="D777" s="188"/>
      <c r="E777" s="188"/>
      <c r="F777" s="188"/>
      <c r="G777" s="188"/>
      <c r="H777" s="188"/>
      <c r="I777" s="188"/>
      <c r="J777" s="188"/>
      <c r="K777" s="188"/>
      <c r="L777" s="188"/>
      <c r="M777" s="188"/>
      <c r="N777" s="188"/>
      <c r="O777" s="188"/>
      <c r="P777" s="188"/>
      <c r="Q777" s="188"/>
      <c r="R777" s="188"/>
      <c r="S777" s="188"/>
      <c r="T777" s="188"/>
    </row>
    <row r="778" spans="1:20" ht="14.25" customHeight="1">
      <c r="A778" s="188"/>
      <c r="B778" s="188"/>
      <c r="C778" s="188"/>
      <c r="D778" s="188"/>
      <c r="E778" s="188"/>
      <c r="F778" s="188"/>
      <c r="G778" s="188"/>
      <c r="H778" s="188"/>
      <c r="I778" s="188"/>
      <c r="J778" s="188"/>
      <c r="K778" s="188"/>
      <c r="L778" s="188"/>
      <c r="M778" s="188"/>
      <c r="N778" s="188"/>
      <c r="O778" s="188"/>
      <c r="P778" s="188"/>
      <c r="Q778" s="188"/>
      <c r="R778" s="188"/>
      <c r="S778" s="188"/>
      <c r="T778" s="188"/>
    </row>
    <row r="779" spans="1:20" ht="14.25" customHeight="1">
      <c r="A779" s="188"/>
      <c r="B779" s="188"/>
      <c r="C779" s="188"/>
      <c r="D779" s="188"/>
      <c r="E779" s="188"/>
      <c r="F779" s="188"/>
      <c r="G779" s="188"/>
      <c r="H779" s="188"/>
      <c r="I779" s="188"/>
      <c r="J779" s="188"/>
      <c r="K779" s="188"/>
      <c r="L779" s="188"/>
      <c r="M779" s="188"/>
      <c r="N779" s="188"/>
      <c r="O779" s="188"/>
      <c r="P779" s="188"/>
      <c r="Q779" s="188"/>
      <c r="R779" s="188"/>
      <c r="S779" s="188"/>
      <c r="T779" s="188"/>
    </row>
    <row r="780" spans="1:20" ht="14.25" customHeight="1">
      <c r="A780" s="188"/>
      <c r="B780" s="188"/>
      <c r="C780" s="188"/>
      <c r="D780" s="188"/>
      <c r="E780" s="188"/>
      <c r="F780" s="188"/>
      <c r="G780" s="188"/>
      <c r="H780" s="188"/>
      <c r="I780" s="188"/>
      <c r="J780" s="188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</row>
    <row r="781" spans="1:20" ht="14.25" customHeight="1">
      <c r="A781" s="188"/>
      <c r="B781" s="188"/>
      <c r="C781" s="188"/>
      <c r="D781" s="188"/>
      <c r="E781" s="188"/>
      <c r="F781" s="188"/>
      <c r="G781" s="188"/>
      <c r="H781" s="188"/>
      <c r="I781" s="188"/>
      <c r="J781" s="188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</row>
    <row r="782" spans="1:20" ht="14.25" customHeight="1">
      <c r="A782" s="188"/>
      <c r="B782" s="188"/>
      <c r="C782" s="188"/>
      <c r="D782" s="188"/>
      <c r="E782" s="188"/>
      <c r="F782" s="188"/>
      <c r="G782" s="188"/>
      <c r="H782" s="188"/>
      <c r="I782" s="188"/>
      <c r="J782" s="188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</row>
    <row r="783" spans="1:20" ht="14.25" customHeight="1">
      <c r="A783" s="188"/>
      <c r="B783" s="188"/>
      <c r="C783" s="188"/>
      <c r="D783" s="188"/>
      <c r="E783" s="188"/>
      <c r="F783" s="188"/>
      <c r="G783" s="188"/>
      <c r="H783" s="188"/>
      <c r="I783" s="188"/>
      <c r="J783" s="188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</row>
    <row r="784" spans="1:20" ht="14.25" customHeight="1">
      <c r="A784" s="188"/>
      <c r="B784" s="188"/>
      <c r="C784" s="188"/>
      <c r="D784" s="188"/>
      <c r="E784" s="188"/>
      <c r="F784" s="188"/>
      <c r="G784" s="188"/>
      <c r="H784" s="188"/>
      <c r="I784" s="188"/>
      <c r="J784" s="188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</row>
    <row r="785" spans="1:20" ht="14.25" customHeight="1">
      <c r="A785" s="188"/>
      <c r="B785" s="188"/>
      <c r="C785" s="188"/>
      <c r="D785" s="188"/>
      <c r="E785" s="188"/>
      <c r="F785" s="188"/>
      <c r="G785" s="188"/>
      <c r="H785" s="188"/>
      <c r="I785" s="188"/>
      <c r="J785" s="188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</row>
    <row r="786" spans="1:20" ht="14.25" customHeight="1">
      <c r="A786" s="188"/>
      <c r="B786" s="188"/>
      <c r="C786" s="188"/>
      <c r="D786" s="188"/>
      <c r="E786" s="188"/>
      <c r="F786" s="188"/>
      <c r="G786" s="188"/>
      <c r="H786" s="188"/>
      <c r="I786" s="188"/>
      <c r="J786" s="188"/>
      <c r="K786" s="188"/>
      <c r="L786" s="188"/>
      <c r="M786" s="188"/>
      <c r="N786" s="188"/>
      <c r="O786" s="188"/>
      <c r="P786" s="188"/>
      <c r="Q786" s="188"/>
      <c r="R786" s="188"/>
      <c r="S786" s="188"/>
      <c r="T786" s="188"/>
    </row>
    <row r="787" spans="1:20" ht="14.25" customHeight="1">
      <c r="A787" s="188"/>
      <c r="B787" s="188"/>
      <c r="C787" s="188"/>
      <c r="D787" s="188"/>
      <c r="E787" s="188"/>
      <c r="F787" s="188"/>
      <c r="G787" s="188"/>
      <c r="H787" s="188"/>
      <c r="I787" s="188"/>
      <c r="J787" s="188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</row>
    <row r="788" spans="1:20" ht="14.25" customHeight="1">
      <c r="A788" s="188"/>
      <c r="B788" s="188"/>
      <c r="C788" s="188"/>
      <c r="D788" s="188"/>
      <c r="E788" s="188"/>
      <c r="F788" s="188"/>
      <c r="G788" s="188"/>
      <c r="H788" s="188"/>
      <c r="I788" s="188"/>
      <c r="J788" s="188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</row>
    <row r="789" spans="1:20" ht="14.25" customHeight="1">
      <c r="A789" s="188"/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  <c r="P789" s="188"/>
      <c r="Q789" s="188"/>
      <c r="R789" s="188"/>
      <c r="S789" s="188"/>
      <c r="T789" s="188"/>
    </row>
    <row r="790" spans="1:20" ht="14.25" customHeight="1">
      <c r="A790" s="188"/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  <c r="P790" s="188"/>
      <c r="Q790" s="188"/>
      <c r="R790" s="188"/>
      <c r="S790" s="188"/>
      <c r="T790" s="188"/>
    </row>
    <row r="791" spans="1:20" ht="14.25" customHeight="1">
      <c r="A791" s="188"/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  <c r="P791" s="188"/>
      <c r="Q791" s="188"/>
      <c r="R791" s="188"/>
      <c r="S791" s="188"/>
      <c r="T791" s="188"/>
    </row>
    <row r="792" spans="1:20" ht="14.25" customHeight="1">
      <c r="A792" s="188"/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  <c r="P792" s="188"/>
      <c r="Q792" s="188"/>
      <c r="R792" s="188"/>
      <c r="S792" s="188"/>
      <c r="T792" s="188"/>
    </row>
    <row r="793" spans="1:20" ht="14.25" customHeight="1">
      <c r="A793" s="188"/>
      <c r="B793" s="188"/>
      <c r="C793" s="188"/>
      <c r="D793" s="188"/>
      <c r="E793" s="188"/>
      <c r="F793" s="188"/>
      <c r="G793" s="188"/>
      <c r="H793" s="188"/>
      <c r="I793" s="188"/>
      <c r="J793" s="188"/>
      <c r="K793" s="188"/>
      <c r="L793" s="188"/>
      <c r="M793" s="188"/>
      <c r="N793" s="188"/>
      <c r="O793" s="188"/>
      <c r="P793" s="188"/>
      <c r="Q793" s="188"/>
      <c r="R793" s="188"/>
      <c r="S793" s="188"/>
      <c r="T793" s="188"/>
    </row>
    <row r="794" spans="1:20" ht="14.25" customHeight="1">
      <c r="A794" s="188"/>
      <c r="B794" s="188"/>
      <c r="C794" s="188"/>
      <c r="D794" s="188"/>
      <c r="E794" s="188"/>
      <c r="F794" s="188"/>
      <c r="G794" s="188"/>
      <c r="H794" s="188"/>
      <c r="I794" s="188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</row>
    <row r="795" spans="1:20" ht="14.25" customHeight="1">
      <c r="A795" s="188"/>
      <c r="B795" s="188"/>
      <c r="C795" s="188"/>
      <c r="D795" s="188"/>
      <c r="E795" s="188"/>
      <c r="F795" s="188"/>
      <c r="G795" s="188"/>
      <c r="H795" s="188"/>
      <c r="I795" s="188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</row>
    <row r="796" spans="1:20" ht="14.25" customHeight="1">
      <c r="A796" s="188"/>
      <c r="B796" s="188"/>
      <c r="C796" s="188"/>
      <c r="D796" s="188"/>
      <c r="E796" s="188"/>
      <c r="F796" s="188"/>
      <c r="G796" s="188"/>
      <c r="H796" s="188"/>
      <c r="I796" s="188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</row>
    <row r="797" spans="1:20" ht="14.25" customHeight="1">
      <c r="A797" s="188"/>
      <c r="B797" s="188"/>
      <c r="C797" s="188"/>
      <c r="D797" s="188"/>
      <c r="E797" s="188"/>
      <c r="F797" s="188"/>
      <c r="G797" s="188"/>
      <c r="H797" s="188"/>
      <c r="I797" s="188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</row>
    <row r="798" spans="1:20" ht="14.25" customHeight="1">
      <c r="A798" s="188"/>
      <c r="B798" s="188"/>
      <c r="C798" s="188"/>
      <c r="D798" s="188"/>
      <c r="E798" s="188"/>
      <c r="F798" s="188"/>
      <c r="G798" s="188"/>
      <c r="H798" s="188"/>
      <c r="I798" s="188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</row>
    <row r="799" spans="1:20" ht="14.25" customHeight="1">
      <c r="A799" s="188"/>
      <c r="B799" s="188"/>
      <c r="C799" s="188"/>
      <c r="D799" s="188"/>
      <c r="E799" s="188"/>
      <c r="F799" s="188"/>
      <c r="G799" s="188"/>
      <c r="H799" s="188"/>
      <c r="I799" s="188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</row>
    <row r="800" spans="1:20" ht="14.25" customHeight="1">
      <c r="A800" s="188"/>
      <c r="B800" s="188"/>
      <c r="C800" s="188"/>
      <c r="D800" s="188"/>
      <c r="E800" s="188"/>
      <c r="F800" s="188"/>
      <c r="G800" s="188"/>
      <c r="H800" s="188"/>
      <c r="I800" s="188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</row>
    <row r="801" spans="1:20" ht="14.25" customHeight="1">
      <c r="A801" s="188"/>
      <c r="B801" s="188"/>
      <c r="C801" s="188"/>
      <c r="D801" s="188"/>
      <c r="E801" s="188"/>
      <c r="F801" s="188"/>
      <c r="G801" s="188"/>
      <c r="H801" s="188"/>
      <c r="I801" s="188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</row>
    <row r="802" spans="1:20" ht="14.25" customHeight="1">
      <c r="A802" s="188"/>
      <c r="B802" s="188"/>
      <c r="C802" s="188"/>
      <c r="D802" s="188"/>
      <c r="E802" s="188"/>
      <c r="F802" s="188"/>
      <c r="G802" s="188"/>
      <c r="H802" s="188"/>
      <c r="I802" s="188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</row>
    <row r="803" spans="1:20" ht="14.25" customHeight="1">
      <c r="A803" s="188"/>
      <c r="B803" s="188"/>
      <c r="C803" s="188"/>
      <c r="D803" s="188"/>
      <c r="E803" s="188"/>
      <c r="F803" s="188"/>
      <c r="G803" s="188"/>
      <c r="H803" s="188"/>
      <c r="I803" s="188"/>
      <c r="J803" s="188"/>
      <c r="K803" s="188"/>
      <c r="L803" s="188"/>
      <c r="M803" s="188"/>
      <c r="N803" s="188"/>
      <c r="O803" s="188"/>
      <c r="P803" s="188"/>
      <c r="Q803" s="188"/>
      <c r="R803" s="188"/>
      <c r="S803" s="188"/>
      <c r="T803" s="188"/>
    </row>
    <row r="804" spans="1:20" ht="14.25" customHeight="1">
      <c r="A804" s="188"/>
      <c r="B804" s="188"/>
      <c r="C804" s="188"/>
      <c r="D804" s="188"/>
      <c r="E804" s="188"/>
      <c r="F804" s="188"/>
      <c r="G804" s="188"/>
      <c r="H804" s="188"/>
      <c r="I804" s="188"/>
      <c r="J804" s="188"/>
      <c r="K804" s="188"/>
      <c r="L804" s="188"/>
      <c r="M804" s="188"/>
      <c r="N804" s="188"/>
      <c r="O804" s="188"/>
      <c r="P804" s="188"/>
      <c r="Q804" s="188"/>
      <c r="R804" s="188"/>
      <c r="S804" s="188"/>
      <c r="T804" s="188"/>
    </row>
    <row r="805" spans="1:20" ht="14.25" customHeight="1">
      <c r="A805" s="188"/>
      <c r="B805" s="188"/>
      <c r="C805" s="188"/>
      <c r="D805" s="188"/>
      <c r="E805" s="188"/>
      <c r="F805" s="188"/>
      <c r="G805" s="188"/>
      <c r="H805" s="188"/>
      <c r="I805" s="188"/>
      <c r="J805" s="188"/>
      <c r="K805" s="188"/>
      <c r="L805" s="188"/>
      <c r="M805" s="188"/>
      <c r="N805" s="188"/>
      <c r="O805" s="188"/>
      <c r="P805" s="188"/>
      <c r="Q805" s="188"/>
      <c r="R805" s="188"/>
      <c r="S805" s="188"/>
      <c r="T805" s="188"/>
    </row>
    <row r="806" spans="1:20" ht="14.25" customHeight="1">
      <c r="A806" s="188"/>
      <c r="B806" s="188"/>
      <c r="C806" s="188"/>
      <c r="D806" s="188"/>
      <c r="E806" s="188"/>
      <c r="F806" s="188"/>
      <c r="G806" s="188"/>
      <c r="H806" s="188"/>
      <c r="I806" s="188"/>
      <c r="J806" s="188"/>
      <c r="K806" s="188"/>
      <c r="L806" s="188"/>
      <c r="M806" s="188"/>
      <c r="N806" s="188"/>
      <c r="O806" s="188"/>
      <c r="P806" s="188"/>
      <c r="Q806" s="188"/>
      <c r="R806" s="188"/>
      <c r="S806" s="188"/>
      <c r="T806" s="188"/>
    </row>
    <row r="807" spans="1:20" ht="14.25" customHeight="1">
      <c r="A807" s="188"/>
      <c r="B807" s="188"/>
      <c r="C807" s="188"/>
      <c r="D807" s="188"/>
      <c r="E807" s="188"/>
      <c r="F807" s="188"/>
      <c r="G807" s="188"/>
      <c r="H807" s="188"/>
      <c r="I807" s="188"/>
      <c r="J807" s="188"/>
      <c r="K807" s="188"/>
      <c r="L807" s="188"/>
      <c r="M807" s="188"/>
      <c r="N807" s="188"/>
      <c r="O807" s="188"/>
      <c r="P807" s="188"/>
      <c r="Q807" s="188"/>
      <c r="R807" s="188"/>
      <c r="S807" s="188"/>
      <c r="T807" s="188"/>
    </row>
    <row r="808" spans="1:20" ht="14.25" customHeight="1">
      <c r="A808" s="188"/>
      <c r="B808" s="188"/>
      <c r="C808" s="188"/>
      <c r="D808" s="188"/>
      <c r="E808" s="188"/>
      <c r="F808" s="188"/>
      <c r="G808" s="188"/>
      <c r="H808" s="188"/>
      <c r="I808" s="188"/>
      <c r="J808" s="188"/>
      <c r="K808" s="188"/>
      <c r="L808" s="188"/>
      <c r="M808" s="188"/>
      <c r="N808" s="188"/>
      <c r="O808" s="188"/>
      <c r="P808" s="188"/>
      <c r="Q808" s="188"/>
      <c r="R808" s="188"/>
      <c r="S808" s="188"/>
      <c r="T808" s="188"/>
    </row>
    <row r="809" spans="1:20" ht="14.25" customHeight="1">
      <c r="A809" s="188"/>
      <c r="B809" s="188"/>
      <c r="C809" s="188"/>
      <c r="D809" s="188"/>
      <c r="E809" s="188"/>
      <c r="F809" s="188"/>
      <c r="G809" s="188"/>
      <c r="H809" s="188"/>
      <c r="I809" s="188"/>
      <c r="J809" s="188"/>
      <c r="K809" s="188"/>
      <c r="L809" s="188"/>
      <c r="M809" s="188"/>
      <c r="N809" s="188"/>
      <c r="O809" s="188"/>
      <c r="P809" s="188"/>
      <c r="Q809" s="188"/>
      <c r="R809" s="188"/>
      <c r="S809" s="188"/>
      <c r="T809" s="188"/>
    </row>
    <row r="810" spans="1:20" ht="14.25" customHeight="1">
      <c r="A810" s="188"/>
      <c r="B810" s="188"/>
      <c r="C810" s="188"/>
      <c r="D810" s="188"/>
      <c r="E810" s="188"/>
      <c r="F810" s="188"/>
      <c r="G810" s="188"/>
      <c r="H810" s="188"/>
      <c r="I810" s="188"/>
      <c r="J810" s="188"/>
      <c r="K810" s="188"/>
      <c r="L810" s="188"/>
      <c r="M810" s="188"/>
      <c r="N810" s="188"/>
      <c r="O810" s="188"/>
      <c r="P810" s="188"/>
      <c r="Q810" s="188"/>
      <c r="R810" s="188"/>
      <c r="S810" s="188"/>
      <c r="T810" s="188"/>
    </row>
    <row r="811" spans="1:20" ht="14.25" customHeight="1">
      <c r="A811" s="188"/>
      <c r="B811" s="188"/>
      <c r="C811" s="188"/>
      <c r="D811" s="188"/>
      <c r="E811" s="188"/>
      <c r="F811" s="188"/>
      <c r="G811" s="188"/>
      <c r="H811" s="188"/>
      <c r="I811" s="188"/>
      <c r="J811" s="188"/>
      <c r="K811" s="188"/>
      <c r="L811" s="188"/>
      <c r="M811" s="188"/>
      <c r="N811" s="188"/>
      <c r="O811" s="188"/>
      <c r="P811" s="188"/>
      <c r="Q811" s="188"/>
      <c r="R811" s="188"/>
      <c r="S811" s="188"/>
      <c r="T811" s="188"/>
    </row>
    <row r="812" spans="1:20" ht="14.25" customHeight="1">
      <c r="A812" s="188"/>
      <c r="B812" s="188"/>
      <c r="C812" s="188"/>
      <c r="D812" s="188"/>
      <c r="E812" s="188"/>
      <c r="F812" s="188"/>
      <c r="G812" s="188"/>
      <c r="H812" s="188"/>
      <c r="I812" s="188"/>
      <c r="J812" s="188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</row>
    <row r="813" spans="1:20" ht="14.25" customHeight="1">
      <c r="A813" s="188"/>
      <c r="B813" s="188"/>
      <c r="C813" s="188"/>
      <c r="D813" s="188"/>
      <c r="E813" s="188"/>
      <c r="F813" s="188"/>
      <c r="G813" s="188"/>
      <c r="H813" s="188"/>
      <c r="I813" s="188"/>
      <c r="J813" s="188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</row>
    <row r="814" spans="1:20" ht="14.25" customHeight="1">
      <c r="A814" s="188"/>
      <c r="B814" s="188"/>
      <c r="C814" s="188"/>
      <c r="D814" s="188"/>
      <c r="E814" s="188"/>
      <c r="F814" s="188"/>
      <c r="G814" s="188"/>
      <c r="H814" s="188"/>
      <c r="I814" s="188"/>
      <c r="J814" s="188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</row>
    <row r="815" spans="1:20" ht="14.25" customHeight="1">
      <c r="A815" s="188"/>
      <c r="B815" s="188"/>
      <c r="C815" s="188"/>
      <c r="D815" s="188"/>
      <c r="E815" s="188"/>
      <c r="F815" s="188"/>
      <c r="G815" s="188"/>
      <c r="H815" s="188"/>
      <c r="I815" s="188"/>
      <c r="J815" s="188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</row>
    <row r="816" spans="1:20" ht="14.25" customHeight="1">
      <c r="A816" s="188"/>
      <c r="B816" s="188"/>
      <c r="C816" s="188"/>
      <c r="D816" s="188"/>
      <c r="E816" s="188"/>
      <c r="F816" s="188"/>
      <c r="G816" s="188"/>
      <c r="H816" s="188"/>
      <c r="I816" s="188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</row>
    <row r="817" spans="1:20" ht="14.25" customHeight="1">
      <c r="A817" s="188"/>
      <c r="B817" s="188"/>
      <c r="C817" s="188"/>
      <c r="D817" s="188"/>
      <c r="E817" s="188"/>
      <c r="F817" s="188"/>
      <c r="G817" s="188"/>
      <c r="H817" s="188"/>
      <c r="I817" s="188"/>
      <c r="J817" s="188"/>
      <c r="K817" s="188"/>
      <c r="L817" s="188"/>
      <c r="M817" s="188"/>
      <c r="N817" s="188"/>
      <c r="O817" s="188"/>
      <c r="P817" s="188"/>
      <c r="Q817" s="188"/>
      <c r="R817" s="188"/>
      <c r="S817" s="188"/>
      <c r="T817" s="188"/>
    </row>
    <row r="818" spans="1:20" ht="14.25" customHeight="1">
      <c r="A818" s="188"/>
      <c r="B818" s="188"/>
      <c r="C818" s="188"/>
      <c r="D818" s="188"/>
      <c r="E818" s="188"/>
      <c r="F818" s="188"/>
      <c r="G818" s="188"/>
      <c r="H818" s="188"/>
      <c r="I818" s="188"/>
      <c r="J818" s="188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</row>
    <row r="819" spans="1:20" ht="14.25" customHeight="1">
      <c r="A819" s="188"/>
      <c r="B819" s="188"/>
      <c r="C819" s="188"/>
      <c r="D819" s="188"/>
      <c r="E819" s="188"/>
      <c r="F819" s="188"/>
      <c r="G819" s="188"/>
      <c r="H819" s="188"/>
      <c r="I819" s="188"/>
      <c r="J819" s="188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</row>
    <row r="820" spans="1:20" ht="14.25" customHeight="1">
      <c r="A820" s="188"/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</row>
    <row r="821" spans="1:20" ht="14.25" customHeight="1">
      <c r="A821" s="188"/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  <c r="R821" s="188"/>
      <c r="S821" s="188"/>
      <c r="T821" s="188"/>
    </row>
    <row r="822" spans="1:20" ht="14.25" customHeight="1">
      <c r="A822" s="188"/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  <c r="R822" s="188"/>
      <c r="S822" s="188"/>
      <c r="T822" s="188"/>
    </row>
    <row r="823" spans="1:20" ht="14.25" customHeight="1">
      <c r="A823" s="188"/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  <c r="R823" s="188"/>
      <c r="S823" s="188"/>
      <c r="T823" s="188"/>
    </row>
    <row r="824" spans="1:20" ht="14.25" customHeight="1">
      <c r="A824" s="188"/>
      <c r="B824" s="188"/>
      <c r="C824" s="188"/>
      <c r="D824" s="188"/>
      <c r="E824" s="188"/>
      <c r="F824" s="188"/>
      <c r="G824" s="188"/>
      <c r="H824" s="188"/>
      <c r="I824" s="188"/>
      <c r="J824" s="188"/>
      <c r="K824" s="188"/>
      <c r="L824" s="188"/>
      <c r="M824" s="188"/>
      <c r="N824" s="188"/>
      <c r="O824" s="188"/>
      <c r="P824" s="188"/>
      <c r="Q824" s="188"/>
      <c r="R824" s="188"/>
      <c r="S824" s="188"/>
      <c r="T824" s="188"/>
    </row>
    <row r="825" spans="1:20" ht="14.25" customHeight="1">
      <c r="A825" s="188"/>
      <c r="B825" s="188"/>
      <c r="C825" s="188"/>
      <c r="D825" s="188"/>
      <c r="E825" s="188"/>
      <c r="F825" s="188"/>
      <c r="G825" s="188"/>
      <c r="H825" s="188"/>
      <c r="I825" s="188"/>
      <c r="J825" s="188"/>
      <c r="K825" s="188"/>
      <c r="L825" s="188"/>
      <c r="M825" s="188"/>
      <c r="N825" s="188"/>
      <c r="O825" s="188"/>
      <c r="P825" s="188"/>
      <c r="Q825" s="188"/>
      <c r="R825" s="188"/>
      <c r="S825" s="188"/>
      <c r="T825" s="188"/>
    </row>
    <row r="826" spans="1:20" ht="14.25" customHeight="1">
      <c r="A826" s="188"/>
      <c r="B826" s="188"/>
      <c r="C826" s="188"/>
      <c r="D826" s="188"/>
      <c r="E826" s="188"/>
      <c r="F826" s="188"/>
      <c r="G826" s="188"/>
      <c r="H826" s="188"/>
      <c r="I826" s="188"/>
      <c r="J826" s="188"/>
      <c r="K826" s="188"/>
      <c r="L826" s="188"/>
      <c r="M826" s="188"/>
      <c r="N826" s="188"/>
      <c r="O826" s="188"/>
      <c r="P826" s="188"/>
      <c r="Q826" s="188"/>
      <c r="R826" s="188"/>
      <c r="S826" s="188"/>
      <c r="T826" s="188"/>
    </row>
    <row r="827" spans="1:20" ht="14.25" customHeight="1">
      <c r="A827" s="188"/>
      <c r="B827" s="188"/>
      <c r="C827" s="188"/>
      <c r="D827" s="188"/>
      <c r="E827" s="188"/>
      <c r="F827" s="188"/>
      <c r="G827" s="188"/>
      <c r="H827" s="188"/>
      <c r="I827" s="188"/>
      <c r="J827" s="188"/>
      <c r="K827" s="188"/>
      <c r="L827" s="188"/>
      <c r="M827" s="188"/>
      <c r="N827" s="188"/>
      <c r="O827" s="188"/>
      <c r="P827" s="188"/>
      <c r="Q827" s="188"/>
      <c r="R827" s="188"/>
      <c r="S827" s="188"/>
      <c r="T827" s="188"/>
    </row>
    <row r="828" spans="1:20" ht="14.25" customHeight="1">
      <c r="A828" s="188"/>
      <c r="B828" s="188"/>
      <c r="C828" s="188"/>
      <c r="D828" s="188"/>
      <c r="E828" s="188"/>
      <c r="F828" s="188"/>
      <c r="G828" s="188"/>
      <c r="H828" s="188"/>
      <c r="I828" s="188"/>
      <c r="J828" s="188"/>
      <c r="K828" s="188"/>
      <c r="L828" s="188"/>
      <c r="M828" s="188"/>
      <c r="N828" s="188"/>
      <c r="O828" s="188"/>
      <c r="P828" s="188"/>
      <c r="Q828" s="188"/>
      <c r="R828" s="188"/>
      <c r="S828" s="188"/>
      <c r="T828" s="188"/>
    </row>
    <row r="829" spans="1:20" ht="14.25" customHeight="1">
      <c r="A829" s="188"/>
      <c r="B829" s="188"/>
      <c r="C829" s="188"/>
      <c r="D829" s="188"/>
      <c r="E829" s="188"/>
      <c r="F829" s="188"/>
      <c r="G829" s="188"/>
      <c r="H829" s="188"/>
      <c r="I829" s="188"/>
      <c r="J829" s="188"/>
      <c r="K829" s="188"/>
      <c r="L829" s="188"/>
      <c r="M829" s="188"/>
      <c r="N829" s="188"/>
      <c r="O829" s="188"/>
      <c r="P829" s="188"/>
      <c r="Q829" s="188"/>
      <c r="R829" s="188"/>
      <c r="S829" s="188"/>
      <c r="T829" s="188"/>
    </row>
    <row r="830" spans="1:20" ht="14.25" customHeight="1">
      <c r="A830" s="188"/>
      <c r="B830" s="188"/>
      <c r="C830" s="188"/>
      <c r="D830" s="188"/>
      <c r="E830" s="188"/>
      <c r="F830" s="188"/>
      <c r="G830" s="188"/>
      <c r="H830" s="188"/>
      <c r="I830" s="188"/>
      <c r="J830" s="188"/>
      <c r="K830" s="188"/>
      <c r="L830" s="188"/>
      <c r="M830" s="188"/>
      <c r="N830" s="188"/>
      <c r="O830" s="188"/>
      <c r="P830" s="188"/>
      <c r="Q830" s="188"/>
      <c r="R830" s="188"/>
      <c r="S830" s="188"/>
      <c r="T830" s="188"/>
    </row>
    <row r="831" spans="1:20" ht="14.25" customHeight="1">
      <c r="A831" s="188"/>
      <c r="B831" s="188"/>
      <c r="C831" s="188"/>
      <c r="D831" s="188"/>
      <c r="E831" s="188"/>
      <c r="F831" s="188"/>
      <c r="G831" s="188"/>
      <c r="H831" s="188"/>
      <c r="I831" s="188"/>
      <c r="J831" s="188"/>
      <c r="K831" s="188"/>
      <c r="L831" s="188"/>
      <c r="M831" s="188"/>
      <c r="N831" s="188"/>
      <c r="O831" s="188"/>
      <c r="P831" s="188"/>
      <c r="Q831" s="188"/>
      <c r="R831" s="188"/>
      <c r="S831" s="188"/>
      <c r="T831" s="188"/>
    </row>
    <row r="832" spans="1:20" ht="14.25" customHeight="1">
      <c r="A832" s="188"/>
      <c r="B832" s="188"/>
      <c r="C832" s="188"/>
      <c r="D832" s="188"/>
      <c r="E832" s="188"/>
      <c r="F832" s="188"/>
      <c r="G832" s="188"/>
      <c r="H832" s="188"/>
      <c r="I832" s="188"/>
      <c r="J832" s="188"/>
      <c r="K832" s="188"/>
      <c r="L832" s="188"/>
      <c r="M832" s="188"/>
      <c r="N832" s="188"/>
      <c r="O832" s="188"/>
      <c r="P832" s="188"/>
      <c r="Q832" s="188"/>
      <c r="R832" s="188"/>
      <c r="S832" s="188"/>
      <c r="T832" s="188"/>
    </row>
    <row r="833" spans="1:20" ht="14.25" customHeight="1">
      <c r="A833" s="188"/>
      <c r="B833" s="188"/>
      <c r="C833" s="188"/>
      <c r="D833" s="188"/>
      <c r="E833" s="188"/>
      <c r="F833" s="188"/>
      <c r="G833" s="188"/>
      <c r="H833" s="188"/>
      <c r="I833" s="188"/>
      <c r="J833" s="188"/>
      <c r="K833" s="188"/>
      <c r="L833" s="188"/>
      <c r="M833" s="188"/>
      <c r="N833" s="188"/>
      <c r="O833" s="188"/>
      <c r="P833" s="188"/>
      <c r="Q833" s="188"/>
      <c r="R833" s="188"/>
      <c r="S833" s="188"/>
      <c r="T833" s="188"/>
    </row>
    <row r="834" spans="1:20" ht="14.25" customHeight="1">
      <c r="A834" s="188"/>
      <c r="B834" s="188"/>
      <c r="C834" s="188"/>
      <c r="D834" s="188"/>
      <c r="E834" s="188"/>
      <c r="F834" s="188"/>
      <c r="G834" s="188"/>
      <c r="H834" s="188"/>
      <c r="I834" s="188"/>
      <c r="J834" s="188"/>
      <c r="K834" s="188"/>
      <c r="L834" s="188"/>
      <c r="M834" s="188"/>
      <c r="N834" s="188"/>
      <c r="O834" s="188"/>
      <c r="P834" s="188"/>
      <c r="Q834" s="188"/>
      <c r="R834" s="188"/>
      <c r="S834" s="188"/>
      <c r="T834" s="188"/>
    </row>
    <row r="835" spans="1:20" ht="14.25" customHeight="1">
      <c r="A835" s="188"/>
      <c r="B835" s="188"/>
      <c r="C835" s="188"/>
      <c r="D835" s="188"/>
      <c r="E835" s="188"/>
      <c r="F835" s="188"/>
      <c r="G835" s="188"/>
      <c r="H835" s="188"/>
      <c r="I835" s="188"/>
      <c r="J835" s="188"/>
      <c r="K835" s="188"/>
      <c r="L835" s="188"/>
      <c r="M835" s="188"/>
      <c r="N835" s="188"/>
      <c r="O835" s="188"/>
      <c r="P835" s="188"/>
      <c r="Q835" s="188"/>
      <c r="R835" s="188"/>
      <c r="S835" s="188"/>
      <c r="T835" s="188"/>
    </row>
    <row r="836" spans="1:20" ht="14.25" customHeight="1">
      <c r="A836" s="188"/>
      <c r="B836" s="188"/>
      <c r="C836" s="188"/>
      <c r="D836" s="188"/>
      <c r="E836" s="188"/>
      <c r="F836" s="188"/>
      <c r="G836" s="188"/>
      <c r="H836" s="188"/>
      <c r="I836" s="188"/>
      <c r="J836" s="188"/>
      <c r="K836" s="188"/>
      <c r="L836" s="188"/>
      <c r="M836" s="188"/>
      <c r="N836" s="188"/>
      <c r="O836" s="188"/>
      <c r="P836" s="188"/>
      <c r="Q836" s="188"/>
      <c r="R836" s="188"/>
      <c r="S836" s="188"/>
      <c r="T836" s="188"/>
    </row>
    <row r="837" spans="1:20" ht="14.25" customHeight="1">
      <c r="A837" s="188"/>
      <c r="B837" s="188"/>
      <c r="C837" s="188"/>
      <c r="D837" s="188"/>
      <c r="E837" s="188"/>
      <c r="F837" s="188"/>
      <c r="G837" s="188"/>
      <c r="H837" s="188"/>
      <c r="I837" s="188"/>
      <c r="J837" s="188"/>
      <c r="K837" s="188"/>
      <c r="L837" s="188"/>
      <c r="M837" s="188"/>
      <c r="N837" s="188"/>
      <c r="O837" s="188"/>
      <c r="P837" s="188"/>
      <c r="Q837" s="188"/>
      <c r="R837" s="188"/>
      <c r="S837" s="188"/>
      <c r="T837" s="188"/>
    </row>
    <row r="838" spans="1:20" ht="14.25" customHeight="1">
      <c r="A838" s="188"/>
      <c r="B838" s="188"/>
      <c r="C838" s="188"/>
      <c r="D838" s="188"/>
      <c r="E838" s="188"/>
      <c r="F838" s="188"/>
      <c r="G838" s="188"/>
      <c r="H838" s="188"/>
      <c r="I838" s="188"/>
      <c r="J838" s="188"/>
      <c r="K838" s="188"/>
      <c r="L838" s="188"/>
      <c r="M838" s="188"/>
      <c r="N838" s="188"/>
      <c r="O838" s="188"/>
      <c r="P838" s="188"/>
      <c r="Q838" s="188"/>
      <c r="R838" s="188"/>
      <c r="S838" s="188"/>
      <c r="T838" s="188"/>
    </row>
    <row r="839" spans="1:20" ht="14.25" customHeight="1">
      <c r="A839" s="188"/>
      <c r="B839" s="188"/>
      <c r="C839" s="188"/>
      <c r="D839" s="188"/>
      <c r="E839" s="188"/>
      <c r="F839" s="188"/>
      <c r="G839" s="188"/>
      <c r="H839" s="188"/>
      <c r="I839" s="188"/>
      <c r="J839" s="188"/>
      <c r="K839" s="188"/>
      <c r="L839" s="188"/>
      <c r="M839" s="188"/>
      <c r="N839" s="188"/>
      <c r="O839" s="188"/>
      <c r="P839" s="188"/>
      <c r="Q839" s="188"/>
      <c r="R839" s="188"/>
      <c r="S839" s="188"/>
      <c r="T839" s="188"/>
    </row>
    <row r="840" spans="1:20" ht="14.25" customHeight="1">
      <c r="A840" s="188"/>
      <c r="B840" s="188"/>
      <c r="C840" s="188"/>
      <c r="D840" s="188"/>
      <c r="E840" s="188"/>
      <c r="F840" s="188"/>
      <c r="G840" s="188"/>
      <c r="H840" s="188"/>
      <c r="I840" s="188"/>
      <c r="J840" s="188"/>
      <c r="K840" s="188"/>
      <c r="L840" s="188"/>
      <c r="M840" s="188"/>
      <c r="N840" s="188"/>
      <c r="O840" s="188"/>
      <c r="P840" s="188"/>
      <c r="Q840" s="188"/>
      <c r="R840" s="188"/>
      <c r="S840" s="188"/>
      <c r="T840" s="188"/>
    </row>
    <row r="841" spans="1:20" ht="14.25" customHeight="1">
      <c r="A841" s="188"/>
      <c r="B841" s="188"/>
      <c r="C841" s="188"/>
      <c r="D841" s="188"/>
      <c r="E841" s="188"/>
      <c r="F841" s="188"/>
      <c r="G841" s="188"/>
      <c r="H841" s="188"/>
      <c r="I841" s="188"/>
      <c r="J841" s="188"/>
      <c r="K841" s="188"/>
      <c r="L841" s="188"/>
      <c r="M841" s="188"/>
      <c r="N841" s="188"/>
      <c r="O841" s="188"/>
      <c r="P841" s="188"/>
      <c r="Q841" s="188"/>
      <c r="R841" s="188"/>
      <c r="S841" s="188"/>
      <c r="T841" s="188"/>
    </row>
    <row r="842" spans="1:20" ht="14.25" customHeight="1">
      <c r="A842" s="188"/>
      <c r="B842" s="188"/>
      <c r="C842" s="188"/>
      <c r="D842" s="188"/>
      <c r="E842" s="188"/>
      <c r="F842" s="188"/>
      <c r="G842" s="188"/>
      <c r="H842" s="188"/>
      <c r="I842" s="188"/>
      <c r="J842" s="188"/>
      <c r="K842" s="188"/>
      <c r="L842" s="188"/>
      <c r="M842" s="188"/>
      <c r="N842" s="188"/>
      <c r="O842" s="188"/>
      <c r="P842" s="188"/>
      <c r="Q842" s="188"/>
      <c r="R842" s="188"/>
      <c r="S842" s="188"/>
      <c r="T842" s="188"/>
    </row>
    <row r="843" spans="1:20" ht="14.25" customHeight="1">
      <c r="A843" s="188"/>
      <c r="B843" s="188"/>
      <c r="C843" s="188"/>
      <c r="D843" s="188"/>
      <c r="E843" s="188"/>
      <c r="F843" s="188"/>
      <c r="G843" s="188"/>
      <c r="H843" s="188"/>
      <c r="I843" s="188"/>
      <c r="J843" s="188"/>
      <c r="K843" s="188"/>
      <c r="L843" s="188"/>
      <c r="M843" s="188"/>
      <c r="N843" s="188"/>
      <c r="O843" s="188"/>
      <c r="P843" s="188"/>
      <c r="Q843" s="188"/>
      <c r="R843" s="188"/>
      <c r="S843" s="188"/>
      <c r="T843" s="188"/>
    </row>
    <row r="844" spans="1:20" ht="14.25" customHeight="1">
      <c r="A844" s="188"/>
      <c r="B844" s="188"/>
      <c r="C844" s="188"/>
      <c r="D844" s="188"/>
      <c r="E844" s="188"/>
      <c r="F844" s="188"/>
      <c r="G844" s="188"/>
      <c r="H844" s="188"/>
      <c r="I844" s="188"/>
      <c r="J844" s="188"/>
      <c r="K844" s="188"/>
      <c r="L844" s="188"/>
      <c r="M844" s="188"/>
      <c r="N844" s="188"/>
      <c r="O844" s="188"/>
      <c r="P844" s="188"/>
      <c r="Q844" s="188"/>
      <c r="R844" s="188"/>
      <c r="S844" s="188"/>
      <c r="T844" s="188"/>
    </row>
    <row r="845" spans="1:20" ht="14.25" customHeight="1">
      <c r="A845" s="188"/>
      <c r="B845" s="188"/>
      <c r="C845" s="188"/>
      <c r="D845" s="188"/>
      <c r="E845" s="188"/>
      <c r="F845" s="188"/>
      <c r="G845" s="188"/>
      <c r="H845" s="188"/>
      <c r="I845" s="188"/>
      <c r="J845" s="188"/>
      <c r="K845" s="188"/>
      <c r="L845" s="188"/>
      <c r="M845" s="188"/>
      <c r="N845" s="188"/>
      <c r="O845" s="188"/>
      <c r="P845" s="188"/>
      <c r="Q845" s="188"/>
      <c r="R845" s="188"/>
      <c r="S845" s="188"/>
      <c r="T845" s="188"/>
    </row>
    <row r="846" spans="1:20" ht="14.25" customHeight="1">
      <c r="A846" s="188"/>
      <c r="B846" s="188"/>
      <c r="C846" s="188"/>
      <c r="D846" s="188"/>
      <c r="E846" s="188"/>
      <c r="F846" s="188"/>
      <c r="G846" s="188"/>
      <c r="H846" s="188"/>
      <c r="I846" s="188"/>
      <c r="J846" s="188"/>
      <c r="K846" s="188"/>
      <c r="L846" s="188"/>
      <c r="M846" s="188"/>
      <c r="N846" s="188"/>
      <c r="O846" s="188"/>
      <c r="P846" s="188"/>
      <c r="Q846" s="188"/>
      <c r="R846" s="188"/>
      <c r="S846" s="188"/>
      <c r="T846" s="188"/>
    </row>
    <row r="847" spans="1:20" ht="14.25" customHeight="1">
      <c r="A847" s="188"/>
      <c r="B847" s="188"/>
      <c r="C847" s="188"/>
      <c r="D847" s="188"/>
      <c r="E847" s="188"/>
      <c r="F847" s="188"/>
      <c r="G847" s="188"/>
      <c r="H847" s="188"/>
      <c r="I847" s="188"/>
      <c r="J847" s="188"/>
      <c r="K847" s="188"/>
      <c r="L847" s="188"/>
      <c r="M847" s="188"/>
      <c r="N847" s="188"/>
      <c r="O847" s="188"/>
      <c r="P847" s="188"/>
      <c r="Q847" s="188"/>
      <c r="R847" s="188"/>
      <c r="S847" s="188"/>
      <c r="T847" s="188"/>
    </row>
    <row r="848" spans="1:20" ht="14.25" customHeight="1">
      <c r="A848" s="188"/>
      <c r="B848" s="188"/>
      <c r="C848" s="188"/>
      <c r="D848" s="188"/>
      <c r="E848" s="188"/>
      <c r="F848" s="188"/>
      <c r="G848" s="188"/>
      <c r="H848" s="188"/>
      <c r="I848" s="188"/>
      <c r="J848" s="188"/>
      <c r="K848" s="188"/>
      <c r="L848" s="188"/>
      <c r="M848" s="188"/>
      <c r="N848" s="188"/>
      <c r="O848" s="188"/>
      <c r="P848" s="188"/>
      <c r="Q848" s="188"/>
      <c r="R848" s="188"/>
      <c r="S848" s="188"/>
      <c r="T848" s="188"/>
    </row>
    <row r="849" spans="1:20" ht="14.25" customHeight="1">
      <c r="A849" s="188"/>
      <c r="B849" s="188"/>
      <c r="C849" s="188"/>
      <c r="D849" s="188"/>
      <c r="E849" s="188"/>
      <c r="F849" s="188"/>
      <c r="G849" s="188"/>
      <c r="H849" s="188"/>
      <c r="I849" s="188"/>
      <c r="J849" s="188"/>
      <c r="K849" s="188"/>
      <c r="L849" s="188"/>
      <c r="M849" s="188"/>
      <c r="N849" s="188"/>
      <c r="O849" s="188"/>
      <c r="P849" s="188"/>
      <c r="Q849" s="188"/>
      <c r="R849" s="188"/>
      <c r="S849" s="188"/>
      <c r="T849" s="188"/>
    </row>
    <row r="850" spans="1:20" ht="14.25" customHeight="1">
      <c r="A850" s="188"/>
      <c r="B850" s="188"/>
      <c r="C850" s="188"/>
      <c r="D850" s="188"/>
      <c r="E850" s="188"/>
      <c r="F850" s="188"/>
      <c r="G850" s="188"/>
      <c r="H850" s="188"/>
      <c r="I850" s="188"/>
      <c r="J850" s="188"/>
      <c r="K850" s="188"/>
      <c r="L850" s="188"/>
      <c r="M850" s="188"/>
      <c r="N850" s="188"/>
      <c r="O850" s="188"/>
      <c r="P850" s="188"/>
      <c r="Q850" s="188"/>
      <c r="R850" s="188"/>
      <c r="S850" s="188"/>
      <c r="T850" s="188"/>
    </row>
    <row r="851" spans="1:20" ht="14.25" customHeight="1">
      <c r="A851" s="188"/>
      <c r="B851" s="188"/>
      <c r="C851" s="188"/>
      <c r="D851" s="188"/>
      <c r="E851" s="188"/>
      <c r="F851" s="188"/>
      <c r="G851" s="188"/>
      <c r="H851" s="188"/>
      <c r="I851" s="188"/>
      <c r="J851" s="188"/>
      <c r="K851" s="188"/>
      <c r="L851" s="188"/>
      <c r="M851" s="188"/>
      <c r="N851" s="188"/>
      <c r="O851" s="188"/>
      <c r="P851" s="188"/>
      <c r="Q851" s="188"/>
      <c r="R851" s="188"/>
      <c r="S851" s="188"/>
      <c r="T851" s="188"/>
    </row>
    <row r="852" spans="1:20" ht="14.25" customHeight="1">
      <c r="A852" s="188"/>
      <c r="B852" s="188"/>
      <c r="C852" s="188"/>
      <c r="D852" s="188"/>
      <c r="E852" s="188"/>
      <c r="F852" s="188"/>
      <c r="G852" s="188"/>
      <c r="H852" s="188"/>
      <c r="I852" s="188"/>
      <c r="J852" s="188"/>
      <c r="K852" s="188"/>
      <c r="L852" s="188"/>
      <c r="M852" s="188"/>
      <c r="N852" s="188"/>
      <c r="O852" s="188"/>
      <c r="P852" s="188"/>
      <c r="Q852" s="188"/>
      <c r="R852" s="188"/>
      <c r="S852" s="188"/>
      <c r="T852" s="188"/>
    </row>
    <row r="853" spans="1:20" ht="14.25" customHeight="1">
      <c r="A853" s="188"/>
      <c r="B853" s="188"/>
      <c r="C853" s="188"/>
      <c r="D853" s="188"/>
      <c r="E853" s="188"/>
      <c r="F853" s="188"/>
      <c r="G853" s="188"/>
      <c r="H853" s="188"/>
      <c r="I853" s="188"/>
      <c r="J853" s="188"/>
      <c r="K853" s="188"/>
      <c r="L853" s="188"/>
      <c r="M853" s="188"/>
      <c r="N853" s="188"/>
      <c r="O853" s="188"/>
      <c r="P853" s="188"/>
      <c r="Q853" s="188"/>
      <c r="R853" s="188"/>
      <c r="S853" s="188"/>
      <c r="T853" s="188"/>
    </row>
    <row r="854" spans="1:20" ht="14.25" customHeight="1">
      <c r="A854" s="188"/>
      <c r="B854" s="188"/>
      <c r="C854" s="188"/>
      <c r="D854" s="188"/>
      <c r="E854" s="188"/>
      <c r="F854" s="188"/>
      <c r="G854" s="188"/>
      <c r="H854" s="188"/>
      <c r="I854" s="188"/>
      <c r="J854" s="188"/>
      <c r="K854" s="188"/>
      <c r="L854" s="188"/>
      <c r="M854" s="188"/>
      <c r="N854" s="188"/>
      <c r="O854" s="188"/>
      <c r="P854" s="188"/>
      <c r="Q854" s="188"/>
      <c r="R854" s="188"/>
      <c r="S854" s="188"/>
      <c r="T854" s="188"/>
    </row>
    <row r="855" spans="1:20" ht="14.25" customHeight="1">
      <c r="A855" s="188"/>
      <c r="B855" s="188"/>
      <c r="C855" s="188"/>
      <c r="D855" s="188"/>
      <c r="E855" s="188"/>
      <c r="F855" s="188"/>
      <c r="G855" s="188"/>
      <c r="H855" s="188"/>
      <c r="I855" s="188"/>
      <c r="J855" s="188"/>
      <c r="K855" s="188"/>
      <c r="L855" s="188"/>
      <c r="M855" s="188"/>
      <c r="N855" s="188"/>
      <c r="O855" s="188"/>
      <c r="P855" s="188"/>
      <c r="Q855" s="188"/>
      <c r="R855" s="188"/>
      <c r="S855" s="188"/>
      <c r="T855" s="188"/>
    </row>
    <row r="856" spans="1:20" ht="14.25" customHeight="1">
      <c r="A856" s="188"/>
      <c r="B856" s="188"/>
      <c r="C856" s="188"/>
      <c r="D856" s="188"/>
      <c r="E856" s="188"/>
      <c r="F856" s="188"/>
      <c r="G856" s="188"/>
      <c r="H856" s="188"/>
      <c r="I856" s="188"/>
      <c r="J856" s="188"/>
      <c r="K856" s="188"/>
      <c r="L856" s="188"/>
      <c r="M856" s="188"/>
      <c r="N856" s="188"/>
      <c r="O856" s="188"/>
      <c r="P856" s="188"/>
      <c r="Q856" s="188"/>
      <c r="R856" s="188"/>
      <c r="S856" s="188"/>
      <c r="T856" s="188"/>
    </row>
    <row r="857" spans="1:20" ht="14.25" customHeight="1">
      <c r="A857" s="188"/>
      <c r="B857" s="188"/>
      <c r="C857" s="188"/>
      <c r="D857" s="188"/>
      <c r="E857" s="188"/>
      <c r="F857" s="188"/>
      <c r="G857" s="188"/>
      <c r="H857" s="188"/>
      <c r="I857" s="188"/>
      <c r="J857" s="188"/>
      <c r="K857" s="188"/>
      <c r="L857" s="188"/>
      <c r="M857" s="188"/>
      <c r="N857" s="188"/>
      <c r="O857" s="188"/>
      <c r="P857" s="188"/>
      <c r="Q857" s="188"/>
      <c r="R857" s="188"/>
      <c r="S857" s="188"/>
      <c r="T857" s="188"/>
    </row>
    <row r="858" spans="1:20" ht="14.25" customHeight="1">
      <c r="A858" s="188"/>
      <c r="B858" s="188"/>
      <c r="C858" s="188"/>
      <c r="D858" s="188"/>
      <c r="E858" s="188"/>
      <c r="F858" s="188"/>
      <c r="G858" s="188"/>
      <c r="H858" s="188"/>
      <c r="I858" s="188"/>
      <c r="J858" s="188"/>
      <c r="K858" s="188"/>
      <c r="L858" s="188"/>
      <c r="M858" s="188"/>
      <c r="N858" s="188"/>
      <c r="O858" s="188"/>
      <c r="P858" s="188"/>
      <c r="Q858" s="188"/>
      <c r="R858" s="188"/>
      <c r="S858" s="188"/>
      <c r="T858" s="188"/>
    </row>
    <row r="859" spans="1:20" ht="14.25" customHeight="1">
      <c r="A859" s="188"/>
      <c r="B859" s="188"/>
      <c r="C859" s="188"/>
      <c r="D859" s="188"/>
      <c r="E859" s="188"/>
      <c r="F859" s="188"/>
      <c r="G859" s="188"/>
      <c r="H859" s="188"/>
      <c r="I859" s="188"/>
      <c r="J859" s="188"/>
      <c r="K859" s="188"/>
      <c r="L859" s="188"/>
      <c r="M859" s="188"/>
      <c r="N859" s="188"/>
      <c r="O859" s="188"/>
      <c r="P859" s="188"/>
      <c r="Q859" s="188"/>
      <c r="R859" s="188"/>
      <c r="S859" s="188"/>
      <c r="T859" s="188"/>
    </row>
    <row r="860" spans="1:20" ht="14.25" customHeight="1">
      <c r="A860" s="188"/>
      <c r="B860" s="188"/>
      <c r="C860" s="188"/>
      <c r="D860" s="188"/>
      <c r="E860" s="188"/>
      <c r="F860" s="188"/>
      <c r="G860" s="188"/>
      <c r="H860" s="188"/>
      <c r="I860" s="188"/>
      <c r="J860" s="188"/>
      <c r="K860" s="188"/>
      <c r="L860" s="188"/>
      <c r="M860" s="188"/>
      <c r="N860" s="188"/>
      <c r="O860" s="188"/>
      <c r="P860" s="188"/>
      <c r="Q860" s="188"/>
      <c r="R860" s="188"/>
      <c r="S860" s="188"/>
      <c r="T860" s="188"/>
    </row>
    <row r="861" spans="1:20" ht="14.25" customHeight="1">
      <c r="A861" s="188"/>
      <c r="B861" s="188"/>
      <c r="C861" s="188"/>
      <c r="D861" s="188"/>
      <c r="E861" s="188"/>
      <c r="F861" s="188"/>
      <c r="G861" s="188"/>
      <c r="H861" s="188"/>
      <c r="I861" s="188"/>
      <c r="J861" s="188"/>
      <c r="K861" s="188"/>
      <c r="L861" s="188"/>
      <c r="M861" s="188"/>
      <c r="N861" s="188"/>
      <c r="O861" s="188"/>
      <c r="P861" s="188"/>
      <c r="Q861" s="188"/>
      <c r="R861" s="188"/>
      <c r="S861" s="188"/>
      <c r="T861" s="188"/>
    </row>
    <row r="862" spans="1:20" ht="14.25" customHeight="1">
      <c r="A862" s="188"/>
      <c r="B862" s="188"/>
      <c r="C862" s="188"/>
      <c r="D862" s="188"/>
      <c r="E862" s="188"/>
      <c r="F862" s="188"/>
      <c r="G862" s="188"/>
      <c r="H862" s="188"/>
      <c r="I862" s="188"/>
      <c r="J862" s="188"/>
      <c r="K862" s="188"/>
      <c r="L862" s="188"/>
      <c r="M862" s="188"/>
      <c r="N862" s="188"/>
      <c r="O862" s="188"/>
      <c r="P862" s="188"/>
      <c r="Q862" s="188"/>
      <c r="R862" s="188"/>
      <c r="S862" s="188"/>
      <c r="T862" s="188"/>
    </row>
    <row r="863" spans="1:20" ht="14.25" customHeight="1">
      <c r="A863" s="188"/>
      <c r="B863" s="188"/>
      <c r="C863" s="188"/>
      <c r="D863" s="188"/>
      <c r="E863" s="188"/>
      <c r="F863" s="188"/>
      <c r="G863" s="188"/>
      <c r="H863" s="188"/>
      <c r="I863" s="188"/>
      <c r="J863" s="188"/>
      <c r="K863" s="188"/>
      <c r="L863" s="188"/>
      <c r="M863" s="188"/>
      <c r="N863" s="188"/>
      <c r="O863" s="188"/>
      <c r="P863" s="188"/>
      <c r="Q863" s="188"/>
      <c r="R863" s="188"/>
      <c r="S863" s="188"/>
      <c r="T863" s="188"/>
    </row>
    <row r="864" spans="1:20" ht="14.25" customHeight="1">
      <c r="A864" s="188"/>
      <c r="B864" s="188"/>
      <c r="C864" s="188"/>
      <c r="D864" s="188"/>
      <c r="E864" s="188"/>
      <c r="F864" s="188"/>
      <c r="G864" s="188"/>
      <c r="H864" s="188"/>
      <c r="I864" s="188"/>
      <c r="J864" s="188"/>
      <c r="K864" s="188"/>
      <c r="L864" s="188"/>
      <c r="M864" s="188"/>
      <c r="N864" s="188"/>
      <c r="O864" s="188"/>
      <c r="P864" s="188"/>
      <c r="Q864" s="188"/>
      <c r="R864" s="188"/>
      <c r="S864" s="188"/>
      <c r="T864" s="188"/>
    </row>
    <row r="865" spans="1:20" ht="14.25" customHeight="1">
      <c r="A865" s="188"/>
      <c r="B865" s="188"/>
      <c r="C865" s="188"/>
      <c r="D865" s="188"/>
      <c r="E865" s="188"/>
      <c r="F865" s="188"/>
      <c r="G865" s="188"/>
      <c r="H865" s="188"/>
      <c r="I865" s="188"/>
      <c r="J865" s="188"/>
      <c r="K865" s="188"/>
      <c r="L865" s="188"/>
      <c r="M865" s="188"/>
      <c r="N865" s="188"/>
      <c r="O865" s="188"/>
      <c r="P865" s="188"/>
      <c r="Q865" s="188"/>
      <c r="R865" s="188"/>
      <c r="S865" s="188"/>
      <c r="T865" s="188"/>
    </row>
    <row r="866" spans="1:20" ht="14.25" customHeight="1">
      <c r="A866" s="188"/>
      <c r="B866" s="188"/>
      <c r="C866" s="188"/>
      <c r="D866" s="188"/>
      <c r="E866" s="188"/>
      <c r="F866" s="188"/>
      <c r="G866" s="188"/>
      <c r="H866" s="188"/>
      <c r="I866" s="188"/>
      <c r="J866" s="188"/>
      <c r="K866" s="188"/>
      <c r="L866" s="188"/>
      <c r="M866" s="188"/>
      <c r="N866" s="188"/>
      <c r="O866" s="188"/>
      <c r="P866" s="188"/>
      <c r="Q866" s="188"/>
      <c r="R866" s="188"/>
      <c r="S866" s="188"/>
      <c r="T866" s="188"/>
    </row>
    <row r="867" spans="1:20" ht="14.25" customHeight="1">
      <c r="A867" s="188"/>
      <c r="B867" s="188"/>
      <c r="C867" s="188"/>
      <c r="D867" s="188"/>
      <c r="E867" s="188"/>
      <c r="F867" s="188"/>
      <c r="G867" s="188"/>
      <c r="H867" s="188"/>
      <c r="I867" s="188"/>
      <c r="J867" s="188"/>
      <c r="K867" s="188"/>
      <c r="L867" s="188"/>
      <c r="M867" s="188"/>
      <c r="N867" s="188"/>
      <c r="O867" s="188"/>
      <c r="P867" s="188"/>
      <c r="Q867" s="188"/>
      <c r="R867" s="188"/>
      <c r="S867" s="188"/>
      <c r="T867" s="188"/>
    </row>
    <row r="868" spans="1:20" ht="14.25" customHeight="1">
      <c r="A868" s="188"/>
      <c r="B868" s="188"/>
      <c r="C868" s="188"/>
      <c r="D868" s="188"/>
      <c r="E868" s="188"/>
      <c r="F868" s="188"/>
      <c r="G868" s="188"/>
      <c r="H868" s="188"/>
      <c r="I868" s="188"/>
      <c r="J868" s="188"/>
      <c r="K868" s="188"/>
      <c r="L868" s="188"/>
      <c r="M868" s="188"/>
      <c r="N868" s="188"/>
      <c r="O868" s="188"/>
      <c r="P868" s="188"/>
      <c r="Q868" s="188"/>
      <c r="R868" s="188"/>
      <c r="S868" s="188"/>
      <c r="T868" s="188"/>
    </row>
    <row r="869" spans="1:20" ht="14.25" customHeight="1">
      <c r="A869" s="188"/>
      <c r="B869" s="188"/>
      <c r="C869" s="188"/>
      <c r="D869" s="188"/>
      <c r="E869" s="188"/>
      <c r="F869" s="188"/>
      <c r="G869" s="188"/>
      <c r="H869" s="188"/>
      <c r="I869" s="188"/>
      <c r="J869" s="188"/>
      <c r="K869" s="188"/>
      <c r="L869" s="188"/>
      <c r="M869" s="188"/>
      <c r="N869" s="188"/>
      <c r="O869" s="188"/>
      <c r="P869" s="188"/>
      <c r="Q869" s="188"/>
      <c r="R869" s="188"/>
      <c r="S869" s="188"/>
      <c r="T869" s="188"/>
    </row>
    <row r="870" spans="1:20" ht="14.25" customHeight="1">
      <c r="A870" s="188"/>
      <c r="B870" s="188"/>
      <c r="C870" s="188"/>
      <c r="D870" s="188"/>
      <c r="E870" s="188"/>
      <c r="F870" s="188"/>
      <c r="G870" s="188"/>
      <c r="H870" s="188"/>
      <c r="I870" s="188"/>
      <c r="J870" s="188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</row>
    <row r="871" spans="1:20" ht="14.25" customHeight="1">
      <c r="A871" s="188"/>
      <c r="B871" s="188"/>
      <c r="C871" s="188"/>
      <c r="D871" s="188"/>
      <c r="E871" s="188"/>
      <c r="F871" s="188"/>
      <c r="G871" s="188"/>
      <c r="H871" s="188"/>
      <c r="I871" s="188"/>
      <c r="J871" s="188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</row>
    <row r="872" spans="1:20" ht="14.25" customHeight="1">
      <c r="A872" s="188"/>
      <c r="B872" s="188"/>
      <c r="C872" s="188"/>
      <c r="D872" s="188"/>
      <c r="E872" s="188"/>
      <c r="F872" s="188"/>
      <c r="G872" s="188"/>
      <c r="H872" s="188"/>
      <c r="I872" s="188"/>
      <c r="J872" s="188"/>
      <c r="K872" s="188"/>
      <c r="L872" s="188"/>
      <c r="M872" s="188"/>
      <c r="N872" s="188"/>
      <c r="O872" s="188"/>
      <c r="P872" s="188"/>
      <c r="Q872" s="188"/>
      <c r="R872" s="188"/>
      <c r="S872" s="188"/>
      <c r="T872" s="188"/>
    </row>
    <row r="873" spans="1:20" ht="14.25" customHeight="1">
      <c r="A873" s="188"/>
      <c r="B873" s="188"/>
      <c r="C873" s="188"/>
      <c r="D873" s="188"/>
      <c r="E873" s="188"/>
      <c r="F873" s="188"/>
      <c r="G873" s="188"/>
      <c r="H873" s="188"/>
      <c r="I873" s="188"/>
      <c r="J873" s="188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</row>
    <row r="874" spans="1:20" ht="14.25" customHeight="1">
      <c r="A874" s="188"/>
      <c r="B874" s="188"/>
      <c r="C874" s="188"/>
      <c r="D874" s="188"/>
      <c r="E874" s="188"/>
      <c r="F874" s="188"/>
      <c r="G874" s="188"/>
      <c r="H874" s="188"/>
      <c r="I874" s="188"/>
      <c r="J874" s="188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</row>
    <row r="875" spans="1:20" ht="14.25" customHeight="1">
      <c r="A875" s="188"/>
      <c r="B875" s="188"/>
      <c r="C875" s="188"/>
      <c r="D875" s="188"/>
      <c r="E875" s="188"/>
      <c r="F875" s="188"/>
      <c r="G875" s="188"/>
      <c r="H875" s="188"/>
      <c r="I875" s="188"/>
      <c r="J875" s="188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</row>
    <row r="876" spans="1:20" ht="14.25" customHeight="1">
      <c r="A876" s="188"/>
      <c r="B876" s="188"/>
      <c r="C876" s="188"/>
      <c r="D876" s="188"/>
      <c r="E876" s="188"/>
      <c r="F876" s="188"/>
      <c r="G876" s="188"/>
      <c r="H876" s="188"/>
      <c r="I876" s="188"/>
      <c r="J876" s="188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</row>
    <row r="877" spans="1:20" ht="14.25" customHeight="1">
      <c r="A877" s="188"/>
      <c r="B877" s="188"/>
      <c r="C877" s="188"/>
      <c r="D877" s="188"/>
      <c r="E877" s="188"/>
      <c r="F877" s="188"/>
      <c r="G877" s="188"/>
      <c r="H877" s="188"/>
      <c r="I877" s="188"/>
      <c r="J877" s="188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</row>
    <row r="878" spans="1:20" ht="14.25" customHeight="1">
      <c r="A878" s="188"/>
      <c r="B878" s="188"/>
      <c r="C878" s="188"/>
      <c r="D878" s="188"/>
      <c r="E878" s="188"/>
      <c r="F878" s="188"/>
      <c r="G878" s="188"/>
      <c r="H878" s="188"/>
      <c r="I878" s="188"/>
      <c r="J878" s="188"/>
      <c r="K878" s="188"/>
      <c r="L878" s="188"/>
      <c r="M878" s="188"/>
      <c r="N878" s="188"/>
      <c r="O878" s="188"/>
      <c r="P878" s="188"/>
      <c r="Q878" s="188"/>
      <c r="R878" s="188"/>
      <c r="S878" s="188"/>
      <c r="T878" s="188"/>
    </row>
    <row r="879" spans="1:20" ht="14.25" customHeight="1">
      <c r="A879" s="188"/>
      <c r="B879" s="188"/>
      <c r="C879" s="188"/>
      <c r="D879" s="188"/>
      <c r="E879" s="188"/>
      <c r="F879" s="188"/>
      <c r="G879" s="188"/>
      <c r="H879" s="188"/>
      <c r="I879" s="188"/>
      <c r="J879" s="188"/>
      <c r="K879" s="188"/>
      <c r="L879" s="188"/>
      <c r="M879" s="188"/>
      <c r="N879" s="188"/>
      <c r="O879" s="188"/>
      <c r="P879" s="188"/>
      <c r="Q879" s="188"/>
      <c r="R879" s="188"/>
      <c r="S879" s="188"/>
      <c r="T879" s="188"/>
    </row>
    <row r="880" spans="1:20" ht="14.25" customHeight="1">
      <c r="A880" s="188"/>
      <c r="B880" s="188"/>
      <c r="C880" s="188"/>
      <c r="D880" s="188"/>
      <c r="E880" s="188"/>
      <c r="F880" s="188"/>
      <c r="G880" s="188"/>
      <c r="H880" s="188"/>
      <c r="I880" s="188"/>
      <c r="J880" s="188"/>
      <c r="K880" s="188"/>
      <c r="L880" s="188"/>
      <c r="M880" s="188"/>
      <c r="N880" s="188"/>
      <c r="O880" s="188"/>
      <c r="P880" s="188"/>
      <c r="Q880" s="188"/>
      <c r="R880" s="188"/>
      <c r="S880" s="188"/>
      <c r="T880" s="188"/>
    </row>
    <row r="881" spans="1:20" ht="14.25" customHeight="1">
      <c r="A881" s="188"/>
      <c r="B881" s="188"/>
      <c r="C881" s="188"/>
      <c r="D881" s="188"/>
      <c r="E881" s="188"/>
      <c r="F881" s="188"/>
      <c r="G881" s="188"/>
      <c r="H881" s="188"/>
      <c r="I881" s="188"/>
      <c r="J881" s="188"/>
      <c r="K881" s="188"/>
      <c r="L881" s="188"/>
      <c r="M881" s="188"/>
      <c r="N881" s="188"/>
      <c r="O881" s="188"/>
      <c r="P881" s="188"/>
      <c r="Q881" s="188"/>
      <c r="R881" s="188"/>
      <c r="S881" s="188"/>
      <c r="T881" s="188"/>
    </row>
    <row r="882" spans="1:20" ht="14.25" customHeight="1">
      <c r="A882" s="188"/>
      <c r="B882" s="188"/>
      <c r="C882" s="188"/>
      <c r="D882" s="188"/>
      <c r="E882" s="188"/>
      <c r="F882" s="188"/>
      <c r="G882" s="188"/>
      <c r="H882" s="188"/>
      <c r="I882" s="188"/>
      <c r="J882" s="188"/>
      <c r="K882" s="188"/>
      <c r="L882" s="188"/>
      <c r="M882" s="188"/>
      <c r="N882" s="188"/>
      <c r="O882" s="188"/>
      <c r="P882" s="188"/>
      <c r="Q882" s="188"/>
      <c r="R882" s="188"/>
      <c r="S882" s="188"/>
      <c r="T882" s="188"/>
    </row>
    <row r="883" spans="1:20" ht="14.25" customHeight="1">
      <c r="A883" s="188"/>
      <c r="B883" s="188"/>
      <c r="C883" s="188"/>
      <c r="D883" s="188"/>
      <c r="E883" s="188"/>
      <c r="F883" s="188"/>
      <c r="G883" s="188"/>
      <c r="H883" s="188"/>
      <c r="I883" s="188"/>
      <c r="J883" s="188"/>
      <c r="K883" s="188"/>
      <c r="L883" s="188"/>
      <c r="M883" s="188"/>
      <c r="N883" s="188"/>
      <c r="O883" s="188"/>
      <c r="P883" s="188"/>
      <c r="Q883" s="188"/>
      <c r="R883" s="188"/>
      <c r="S883" s="188"/>
      <c r="T883" s="188"/>
    </row>
    <row r="884" spans="1:20" ht="14.25" customHeight="1">
      <c r="A884" s="188"/>
      <c r="B884" s="188"/>
      <c r="C884" s="188"/>
      <c r="D884" s="188"/>
      <c r="E884" s="188"/>
      <c r="F884" s="188"/>
      <c r="G884" s="188"/>
      <c r="H884" s="188"/>
      <c r="I884" s="188"/>
      <c r="J884" s="188"/>
      <c r="K884" s="188"/>
      <c r="L884" s="188"/>
      <c r="M884" s="188"/>
      <c r="N884" s="188"/>
      <c r="O884" s="188"/>
      <c r="P884" s="188"/>
      <c r="Q884" s="188"/>
      <c r="R884" s="188"/>
      <c r="S884" s="188"/>
      <c r="T884" s="188"/>
    </row>
    <row r="885" spans="1:20" ht="14.25" customHeight="1">
      <c r="A885" s="188"/>
      <c r="B885" s="188"/>
      <c r="C885" s="188"/>
      <c r="D885" s="188"/>
      <c r="E885" s="188"/>
      <c r="F885" s="188"/>
      <c r="G885" s="188"/>
      <c r="H885" s="188"/>
      <c r="I885" s="188"/>
      <c r="J885" s="188"/>
      <c r="K885" s="188"/>
      <c r="L885" s="188"/>
      <c r="M885" s="188"/>
      <c r="N885" s="188"/>
      <c r="O885" s="188"/>
      <c r="P885" s="188"/>
      <c r="Q885" s="188"/>
      <c r="R885" s="188"/>
      <c r="S885" s="188"/>
      <c r="T885" s="188"/>
    </row>
    <row r="886" spans="1:20" ht="14.25" customHeight="1">
      <c r="A886" s="188"/>
      <c r="B886" s="188"/>
      <c r="C886" s="188"/>
      <c r="D886" s="188"/>
      <c r="E886" s="188"/>
      <c r="F886" s="188"/>
      <c r="G886" s="188"/>
      <c r="H886" s="188"/>
      <c r="I886" s="188"/>
      <c r="J886" s="188"/>
      <c r="K886" s="188"/>
      <c r="L886" s="188"/>
      <c r="M886" s="188"/>
      <c r="N886" s="188"/>
      <c r="O886" s="188"/>
      <c r="P886" s="188"/>
      <c r="Q886" s="188"/>
      <c r="R886" s="188"/>
      <c r="S886" s="188"/>
      <c r="T886" s="188"/>
    </row>
    <row r="887" spans="1:20" ht="14.25" customHeight="1">
      <c r="A887" s="188"/>
      <c r="B887" s="188"/>
      <c r="C887" s="188"/>
      <c r="D887" s="188"/>
      <c r="E887" s="188"/>
      <c r="F887" s="188"/>
      <c r="G887" s="188"/>
      <c r="H887" s="188"/>
      <c r="I887" s="188"/>
      <c r="J887" s="188"/>
      <c r="K887" s="188"/>
      <c r="L887" s="188"/>
      <c r="M887" s="188"/>
      <c r="N887" s="188"/>
      <c r="O887" s="188"/>
      <c r="P887" s="188"/>
      <c r="Q887" s="188"/>
      <c r="R887" s="188"/>
      <c r="S887" s="188"/>
      <c r="T887" s="188"/>
    </row>
    <row r="888" spans="1:20" ht="14.25" customHeight="1">
      <c r="A888" s="188"/>
      <c r="B888" s="188"/>
      <c r="C888" s="188"/>
      <c r="D888" s="188"/>
      <c r="E888" s="188"/>
      <c r="F888" s="188"/>
      <c r="G888" s="188"/>
      <c r="H888" s="188"/>
      <c r="I888" s="188"/>
      <c r="J888" s="188"/>
      <c r="K888" s="188"/>
      <c r="L888" s="188"/>
      <c r="M888" s="188"/>
      <c r="N888" s="188"/>
      <c r="O888" s="188"/>
      <c r="P888" s="188"/>
      <c r="Q888" s="188"/>
      <c r="R888" s="188"/>
      <c r="S888" s="188"/>
      <c r="T888" s="188"/>
    </row>
    <row r="889" spans="1:20" ht="14.25" customHeight="1">
      <c r="A889" s="188"/>
      <c r="B889" s="188"/>
      <c r="C889" s="188"/>
      <c r="D889" s="188"/>
      <c r="E889" s="188"/>
      <c r="F889" s="188"/>
      <c r="G889" s="188"/>
      <c r="H889" s="188"/>
      <c r="I889" s="188"/>
      <c r="J889" s="188"/>
      <c r="K889" s="188"/>
      <c r="L889" s="188"/>
      <c r="M889" s="188"/>
      <c r="N889" s="188"/>
      <c r="O889" s="188"/>
      <c r="P889" s="188"/>
      <c r="Q889" s="188"/>
      <c r="R889" s="188"/>
      <c r="S889" s="188"/>
      <c r="T889" s="188"/>
    </row>
    <row r="890" spans="1:20" ht="14.25" customHeight="1">
      <c r="A890" s="188"/>
      <c r="B890" s="188"/>
      <c r="C890" s="188"/>
      <c r="D890" s="188"/>
      <c r="E890" s="188"/>
      <c r="F890" s="188"/>
      <c r="G890" s="188"/>
      <c r="H890" s="188"/>
      <c r="I890" s="188"/>
      <c r="J890" s="188"/>
      <c r="K890" s="188"/>
      <c r="L890" s="188"/>
      <c r="M890" s="188"/>
      <c r="N890" s="188"/>
      <c r="O890" s="188"/>
      <c r="P890" s="188"/>
      <c r="Q890" s="188"/>
      <c r="R890" s="188"/>
      <c r="S890" s="188"/>
      <c r="T890" s="188"/>
    </row>
    <row r="891" spans="1:20" ht="14.25" customHeight="1">
      <c r="A891" s="188"/>
      <c r="B891" s="188"/>
      <c r="C891" s="188"/>
      <c r="D891" s="188"/>
      <c r="E891" s="188"/>
      <c r="F891" s="188"/>
      <c r="G891" s="188"/>
      <c r="H891" s="188"/>
      <c r="I891" s="188"/>
      <c r="J891" s="188"/>
      <c r="K891" s="188"/>
      <c r="L891" s="188"/>
      <c r="M891" s="188"/>
      <c r="N891" s="188"/>
      <c r="O891" s="188"/>
      <c r="P891" s="188"/>
      <c r="Q891" s="188"/>
      <c r="R891" s="188"/>
      <c r="S891" s="188"/>
      <c r="T891" s="188"/>
    </row>
    <row r="892" spans="1:20" ht="14.25" customHeight="1">
      <c r="A892" s="188"/>
      <c r="B892" s="188"/>
      <c r="C892" s="188"/>
      <c r="D892" s="188"/>
      <c r="E892" s="188"/>
      <c r="F892" s="188"/>
      <c r="G892" s="188"/>
      <c r="H892" s="188"/>
      <c r="I892" s="188"/>
      <c r="J892" s="188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</row>
    <row r="893" spans="1:20" ht="14.25" customHeight="1">
      <c r="A893" s="188"/>
      <c r="B893" s="188"/>
      <c r="C893" s="188"/>
      <c r="D893" s="188"/>
      <c r="E893" s="188"/>
      <c r="F893" s="188"/>
      <c r="G893" s="188"/>
      <c r="H893" s="188"/>
      <c r="I893" s="188"/>
      <c r="J893" s="188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</row>
    <row r="894" spans="1:20" ht="14.25" customHeight="1">
      <c r="A894" s="188"/>
      <c r="B894" s="188"/>
      <c r="C894" s="188"/>
      <c r="D894" s="188"/>
      <c r="E894" s="188"/>
      <c r="F894" s="188"/>
      <c r="G894" s="188"/>
      <c r="H894" s="188"/>
      <c r="I894" s="188"/>
      <c r="J894" s="188"/>
      <c r="K894" s="188"/>
      <c r="L894" s="188"/>
      <c r="M894" s="188"/>
      <c r="N894" s="188"/>
      <c r="O894" s="188"/>
      <c r="P894" s="188"/>
      <c r="Q894" s="188"/>
      <c r="R894" s="188"/>
      <c r="S894" s="188"/>
      <c r="T894" s="188"/>
    </row>
    <row r="895" spans="1:20" ht="14.25" customHeight="1">
      <c r="A895" s="188"/>
      <c r="B895" s="188"/>
      <c r="C895" s="188"/>
      <c r="D895" s="188"/>
      <c r="E895" s="188"/>
      <c r="F895" s="188"/>
      <c r="G895" s="188"/>
      <c r="H895" s="188"/>
      <c r="I895" s="188"/>
      <c r="J895" s="188"/>
      <c r="K895" s="188"/>
      <c r="L895" s="188"/>
      <c r="M895" s="188"/>
      <c r="N895" s="188"/>
      <c r="O895" s="188"/>
      <c r="P895" s="188"/>
      <c r="Q895" s="188"/>
      <c r="R895" s="188"/>
      <c r="S895" s="188"/>
      <c r="T895" s="188"/>
    </row>
    <row r="896" spans="1:20" ht="14.25" customHeight="1">
      <c r="A896" s="188"/>
      <c r="B896" s="188"/>
      <c r="C896" s="188"/>
      <c r="D896" s="188"/>
      <c r="E896" s="188"/>
      <c r="F896" s="188"/>
      <c r="G896" s="188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88"/>
      <c r="T896" s="188"/>
    </row>
    <row r="897" spans="1:20" ht="14.25" customHeight="1">
      <c r="A897" s="188"/>
      <c r="B897" s="188"/>
      <c r="C897" s="188"/>
      <c r="D897" s="188"/>
      <c r="E897" s="188"/>
      <c r="F897" s="188"/>
      <c r="G897" s="188"/>
      <c r="H897" s="188"/>
      <c r="I897" s="188"/>
      <c r="J897" s="188"/>
      <c r="K897" s="188"/>
      <c r="L897" s="188"/>
      <c r="M897" s="188"/>
      <c r="N897" s="188"/>
      <c r="O897" s="188"/>
      <c r="P897" s="188"/>
      <c r="Q897" s="188"/>
      <c r="R897" s="188"/>
      <c r="S897" s="188"/>
      <c r="T897" s="188"/>
    </row>
    <row r="898" spans="1:20" ht="14.25" customHeight="1">
      <c r="A898" s="188"/>
      <c r="B898" s="188"/>
      <c r="C898" s="188"/>
      <c r="D898" s="188"/>
      <c r="E898" s="188"/>
      <c r="F898" s="188"/>
      <c r="G898" s="188"/>
      <c r="H898" s="188"/>
      <c r="I898" s="188"/>
      <c r="J898" s="188"/>
      <c r="K898" s="188"/>
      <c r="L898" s="188"/>
      <c r="M898" s="188"/>
      <c r="N898" s="188"/>
      <c r="O898" s="188"/>
      <c r="P898" s="188"/>
      <c r="Q898" s="188"/>
      <c r="R898" s="188"/>
      <c r="S898" s="188"/>
      <c r="T898" s="188"/>
    </row>
    <row r="899" spans="1:20" ht="14.25" customHeight="1">
      <c r="A899" s="188"/>
      <c r="B899" s="188"/>
      <c r="C899" s="188"/>
      <c r="D899" s="188"/>
      <c r="E899" s="188"/>
      <c r="F899" s="188"/>
      <c r="G899" s="188"/>
      <c r="H899" s="188"/>
      <c r="I899" s="188"/>
      <c r="J899" s="188"/>
      <c r="K899" s="188"/>
      <c r="L899" s="188"/>
      <c r="M899" s="188"/>
      <c r="N899" s="188"/>
      <c r="O899" s="188"/>
      <c r="P899" s="188"/>
      <c r="Q899" s="188"/>
      <c r="R899" s="188"/>
      <c r="S899" s="188"/>
      <c r="T899" s="188"/>
    </row>
    <row r="900" spans="1:20" ht="14.25" customHeight="1">
      <c r="A900" s="188"/>
      <c r="B900" s="188"/>
      <c r="C900" s="188"/>
      <c r="D900" s="188"/>
      <c r="E900" s="188"/>
      <c r="F900" s="188"/>
      <c r="G900" s="188"/>
      <c r="H900" s="188"/>
      <c r="I900" s="188"/>
      <c r="J900" s="188"/>
      <c r="K900" s="188"/>
      <c r="L900" s="188"/>
      <c r="M900" s="188"/>
      <c r="N900" s="188"/>
      <c r="O900" s="188"/>
      <c r="P900" s="188"/>
      <c r="Q900" s="188"/>
      <c r="R900" s="188"/>
      <c r="S900" s="188"/>
      <c r="T900" s="188"/>
    </row>
    <row r="901" spans="1:20" ht="14.25" customHeight="1">
      <c r="A901" s="188"/>
      <c r="B901" s="188"/>
      <c r="C901" s="188"/>
      <c r="D901" s="188"/>
      <c r="E901" s="188"/>
      <c r="F901" s="188"/>
      <c r="G901" s="188"/>
      <c r="H901" s="188"/>
      <c r="I901" s="188"/>
      <c r="J901" s="188"/>
      <c r="K901" s="188"/>
      <c r="L901" s="188"/>
      <c r="M901" s="188"/>
      <c r="N901" s="188"/>
      <c r="O901" s="188"/>
      <c r="P901" s="188"/>
      <c r="Q901" s="188"/>
      <c r="R901" s="188"/>
      <c r="S901" s="188"/>
      <c r="T901" s="188"/>
    </row>
    <row r="902" spans="1:20" ht="14.25" customHeight="1">
      <c r="A902" s="188"/>
      <c r="B902" s="188"/>
      <c r="C902" s="188"/>
      <c r="D902" s="188"/>
      <c r="E902" s="188"/>
      <c r="F902" s="188"/>
      <c r="G902" s="188"/>
      <c r="H902" s="188"/>
      <c r="I902" s="188"/>
      <c r="J902" s="188"/>
      <c r="K902" s="188"/>
      <c r="L902" s="188"/>
      <c r="M902" s="188"/>
      <c r="N902" s="188"/>
      <c r="O902" s="188"/>
      <c r="P902" s="188"/>
      <c r="Q902" s="188"/>
      <c r="R902" s="188"/>
      <c r="S902" s="188"/>
      <c r="T902" s="188"/>
    </row>
    <row r="903" spans="1:20" ht="14.25" customHeight="1">
      <c r="A903" s="188"/>
      <c r="B903" s="188"/>
      <c r="C903" s="188"/>
      <c r="D903" s="188"/>
      <c r="E903" s="188"/>
      <c r="F903" s="188"/>
      <c r="G903" s="188"/>
      <c r="H903" s="188"/>
      <c r="I903" s="188"/>
      <c r="J903" s="188"/>
      <c r="K903" s="188"/>
      <c r="L903" s="188"/>
      <c r="M903" s="188"/>
      <c r="N903" s="188"/>
      <c r="O903" s="188"/>
      <c r="P903" s="188"/>
      <c r="Q903" s="188"/>
      <c r="R903" s="188"/>
      <c r="S903" s="188"/>
      <c r="T903" s="188"/>
    </row>
    <row r="904" spans="1:20" ht="14.25" customHeight="1">
      <c r="A904" s="188"/>
      <c r="B904" s="188"/>
      <c r="C904" s="188"/>
      <c r="D904" s="188"/>
      <c r="E904" s="188"/>
      <c r="F904" s="188"/>
      <c r="G904" s="188"/>
      <c r="H904" s="188"/>
      <c r="I904" s="188"/>
      <c r="J904" s="188"/>
      <c r="K904" s="188"/>
      <c r="L904" s="188"/>
      <c r="M904" s="188"/>
      <c r="N904" s="188"/>
      <c r="O904" s="188"/>
      <c r="P904" s="188"/>
      <c r="Q904" s="188"/>
      <c r="R904" s="188"/>
      <c r="S904" s="188"/>
      <c r="T904" s="188"/>
    </row>
    <row r="905" spans="1:20" ht="14.25" customHeight="1">
      <c r="A905" s="188"/>
      <c r="B905" s="188"/>
      <c r="C905" s="188"/>
      <c r="D905" s="188"/>
      <c r="E905" s="188"/>
      <c r="F905" s="188"/>
      <c r="G905" s="188"/>
      <c r="H905" s="188"/>
      <c r="I905" s="188"/>
      <c r="J905" s="188"/>
      <c r="K905" s="188"/>
      <c r="L905" s="188"/>
      <c r="M905" s="188"/>
      <c r="N905" s="188"/>
      <c r="O905" s="188"/>
      <c r="P905" s="188"/>
      <c r="Q905" s="188"/>
      <c r="R905" s="188"/>
      <c r="S905" s="188"/>
      <c r="T905" s="188"/>
    </row>
    <row r="906" spans="1:20" ht="14.25" customHeight="1">
      <c r="A906" s="188"/>
      <c r="B906" s="188"/>
      <c r="C906" s="188"/>
      <c r="D906" s="188"/>
      <c r="E906" s="188"/>
      <c r="F906" s="188"/>
      <c r="G906" s="188"/>
      <c r="H906" s="188"/>
      <c r="I906" s="188"/>
      <c r="J906" s="188"/>
      <c r="K906" s="188"/>
      <c r="L906" s="188"/>
      <c r="M906" s="188"/>
      <c r="N906" s="188"/>
      <c r="O906" s="188"/>
      <c r="P906" s="188"/>
      <c r="Q906" s="188"/>
      <c r="R906" s="188"/>
      <c r="S906" s="188"/>
      <c r="T906" s="188"/>
    </row>
    <row r="907" spans="1:20" ht="14.25" customHeight="1">
      <c r="A907" s="188"/>
      <c r="B907" s="188"/>
      <c r="C907" s="188"/>
      <c r="D907" s="188"/>
      <c r="E907" s="188"/>
      <c r="F907" s="188"/>
      <c r="G907" s="188"/>
      <c r="H907" s="188"/>
      <c r="I907" s="188"/>
      <c r="J907" s="188"/>
      <c r="K907" s="188"/>
      <c r="L907" s="188"/>
      <c r="M907" s="188"/>
      <c r="N907" s="188"/>
      <c r="O907" s="188"/>
      <c r="P907" s="188"/>
      <c r="Q907" s="188"/>
      <c r="R907" s="188"/>
      <c r="S907" s="188"/>
      <c r="T907" s="188"/>
    </row>
    <row r="908" spans="1:20" ht="14.25" customHeight="1">
      <c r="A908" s="188"/>
      <c r="B908" s="188"/>
      <c r="C908" s="188"/>
      <c r="D908" s="188"/>
      <c r="E908" s="188"/>
      <c r="F908" s="188"/>
      <c r="G908" s="188"/>
      <c r="H908" s="188"/>
      <c r="I908" s="188"/>
      <c r="J908" s="188"/>
      <c r="K908" s="188"/>
      <c r="L908" s="188"/>
      <c r="M908" s="188"/>
      <c r="N908" s="188"/>
      <c r="O908" s="188"/>
      <c r="P908" s="188"/>
      <c r="Q908" s="188"/>
      <c r="R908" s="188"/>
      <c r="S908" s="188"/>
      <c r="T908" s="188"/>
    </row>
    <row r="909" spans="1:20" ht="14.25" customHeight="1">
      <c r="A909" s="188"/>
      <c r="B909" s="188"/>
      <c r="C909" s="188"/>
      <c r="D909" s="188"/>
      <c r="E909" s="188"/>
      <c r="F909" s="188"/>
      <c r="G909" s="188"/>
      <c r="H909" s="188"/>
      <c r="I909" s="188"/>
      <c r="J909" s="188"/>
      <c r="K909" s="188"/>
      <c r="L909" s="188"/>
      <c r="M909" s="188"/>
      <c r="N909" s="188"/>
      <c r="O909" s="188"/>
      <c r="P909" s="188"/>
      <c r="Q909" s="188"/>
      <c r="R909" s="188"/>
      <c r="S909" s="188"/>
      <c r="T909" s="188"/>
    </row>
    <row r="910" spans="1:20" ht="14.25" customHeight="1">
      <c r="A910" s="188"/>
      <c r="B910" s="188"/>
      <c r="C910" s="188"/>
      <c r="D910" s="188"/>
      <c r="E910" s="188"/>
      <c r="F910" s="188"/>
      <c r="G910" s="188"/>
      <c r="H910" s="188"/>
      <c r="I910" s="188"/>
      <c r="J910" s="188"/>
      <c r="K910" s="188"/>
      <c r="L910" s="188"/>
      <c r="M910" s="188"/>
      <c r="N910" s="188"/>
      <c r="O910" s="188"/>
      <c r="P910" s="188"/>
      <c r="Q910" s="188"/>
      <c r="R910" s="188"/>
      <c r="S910" s="188"/>
      <c r="T910" s="188"/>
    </row>
    <row r="911" spans="1:20" ht="14.25" customHeight="1">
      <c r="A911" s="188"/>
      <c r="B911" s="188"/>
      <c r="C911" s="188"/>
      <c r="D911" s="188"/>
      <c r="E911" s="188"/>
      <c r="F911" s="188"/>
      <c r="G911" s="188"/>
      <c r="H911" s="188"/>
      <c r="I911" s="188"/>
      <c r="J911" s="188"/>
      <c r="K911" s="188"/>
      <c r="L911" s="188"/>
      <c r="M911" s="188"/>
      <c r="N911" s="188"/>
      <c r="O911" s="188"/>
      <c r="P911" s="188"/>
      <c r="Q911" s="188"/>
      <c r="R911" s="188"/>
      <c r="S911" s="188"/>
      <c r="T911" s="188"/>
    </row>
    <row r="912" spans="1:20" ht="14.25" customHeight="1">
      <c r="A912" s="188"/>
      <c r="B912" s="188"/>
      <c r="C912" s="188"/>
      <c r="D912" s="188"/>
      <c r="E912" s="188"/>
      <c r="F912" s="188"/>
      <c r="G912" s="188"/>
      <c r="H912" s="188"/>
      <c r="I912" s="188"/>
      <c r="J912" s="188"/>
      <c r="K912" s="188"/>
      <c r="L912" s="188"/>
      <c r="M912" s="188"/>
      <c r="N912" s="188"/>
      <c r="O912" s="188"/>
      <c r="P912" s="188"/>
      <c r="Q912" s="188"/>
      <c r="R912" s="188"/>
      <c r="S912" s="188"/>
      <c r="T912" s="188"/>
    </row>
    <row r="913" spans="1:20" ht="14.25" customHeight="1">
      <c r="A913" s="188"/>
      <c r="B913" s="188"/>
      <c r="C913" s="188"/>
      <c r="D913" s="188"/>
      <c r="E913" s="188"/>
      <c r="F913" s="188"/>
      <c r="G913" s="188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88"/>
      <c r="T913" s="188"/>
    </row>
    <row r="914" spans="1:20" ht="14.25" customHeight="1">
      <c r="A914" s="188"/>
      <c r="B914" s="188"/>
      <c r="C914" s="188"/>
      <c r="D914" s="188"/>
      <c r="E914" s="188"/>
      <c r="F914" s="188"/>
      <c r="G914" s="188"/>
      <c r="H914" s="188"/>
      <c r="I914" s="188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</row>
    <row r="915" spans="1:20" ht="14.25" customHeight="1">
      <c r="A915" s="188"/>
      <c r="B915" s="188"/>
      <c r="C915" s="188"/>
      <c r="D915" s="188"/>
      <c r="E915" s="188"/>
      <c r="F915" s="188"/>
      <c r="G915" s="188"/>
      <c r="H915" s="188"/>
      <c r="I915" s="188"/>
      <c r="J915" s="188"/>
      <c r="K915" s="188"/>
      <c r="L915" s="188"/>
      <c r="M915" s="188"/>
      <c r="N915" s="188"/>
      <c r="O915" s="188"/>
      <c r="P915" s="188"/>
      <c r="Q915" s="188"/>
      <c r="R915" s="188"/>
      <c r="S915" s="188"/>
      <c r="T915" s="188"/>
    </row>
    <row r="916" spans="1:20" ht="14.25" customHeight="1">
      <c r="A916" s="188"/>
      <c r="B916" s="188"/>
      <c r="C916" s="188"/>
      <c r="D916" s="188"/>
      <c r="E916" s="188"/>
      <c r="F916" s="188"/>
      <c r="G916" s="188"/>
      <c r="H916" s="188"/>
      <c r="I916" s="188"/>
      <c r="J916" s="188"/>
      <c r="K916" s="188"/>
      <c r="L916" s="188"/>
      <c r="M916" s="188"/>
      <c r="N916" s="188"/>
      <c r="O916" s="188"/>
      <c r="P916" s="188"/>
      <c r="Q916" s="188"/>
      <c r="R916" s="188"/>
      <c r="S916" s="188"/>
      <c r="T916" s="188"/>
    </row>
    <row r="917" spans="1:20" ht="14.25" customHeight="1">
      <c r="A917" s="188"/>
      <c r="B917" s="188"/>
      <c r="C917" s="188"/>
      <c r="D917" s="188"/>
      <c r="E917" s="188"/>
      <c r="F917" s="188"/>
      <c r="G917" s="188"/>
      <c r="H917" s="188"/>
      <c r="I917" s="188"/>
      <c r="J917" s="188"/>
      <c r="K917" s="188"/>
      <c r="L917" s="188"/>
      <c r="M917" s="188"/>
      <c r="N917" s="188"/>
      <c r="O917" s="188"/>
      <c r="P917" s="188"/>
      <c r="Q917" s="188"/>
      <c r="R917" s="188"/>
      <c r="S917" s="188"/>
      <c r="T917" s="188"/>
    </row>
    <row r="918" spans="1:20" ht="14.25" customHeight="1">
      <c r="A918" s="188"/>
      <c r="B918" s="188"/>
      <c r="C918" s="188"/>
      <c r="D918" s="188"/>
      <c r="E918" s="188"/>
      <c r="F918" s="188"/>
      <c r="G918" s="188"/>
      <c r="H918" s="188"/>
      <c r="I918" s="188"/>
      <c r="J918" s="188"/>
      <c r="K918" s="188"/>
      <c r="L918" s="188"/>
      <c r="M918" s="188"/>
      <c r="N918" s="188"/>
      <c r="O918" s="188"/>
      <c r="P918" s="188"/>
      <c r="Q918" s="188"/>
      <c r="R918" s="188"/>
      <c r="S918" s="188"/>
      <c r="T918" s="188"/>
    </row>
    <row r="919" spans="1:20" ht="14.25" customHeight="1">
      <c r="A919" s="188"/>
      <c r="B919" s="188"/>
      <c r="C919" s="188"/>
      <c r="D919" s="188"/>
      <c r="E919" s="188"/>
      <c r="F919" s="188"/>
      <c r="G919" s="188"/>
      <c r="H919" s="188"/>
      <c r="I919" s="188"/>
      <c r="J919" s="188"/>
      <c r="K919" s="188"/>
      <c r="L919" s="188"/>
      <c r="M919" s="188"/>
      <c r="N919" s="188"/>
      <c r="O919" s="188"/>
      <c r="P919" s="188"/>
      <c r="Q919" s="188"/>
      <c r="R919" s="188"/>
      <c r="S919" s="188"/>
      <c r="T919" s="188"/>
    </row>
    <row r="920" spans="1:20" ht="14.25" customHeight="1">
      <c r="A920" s="188"/>
      <c r="B920" s="188"/>
      <c r="C920" s="188"/>
      <c r="D920" s="188"/>
      <c r="E920" s="188"/>
      <c r="F920" s="188"/>
      <c r="G920" s="188"/>
      <c r="H920" s="188"/>
      <c r="I920" s="188"/>
      <c r="J920" s="188"/>
      <c r="K920" s="188"/>
      <c r="L920" s="188"/>
      <c r="M920" s="188"/>
      <c r="N920" s="188"/>
      <c r="O920" s="188"/>
      <c r="P920" s="188"/>
      <c r="Q920" s="188"/>
      <c r="R920" s="188"/>
      <c r="S920" s="188"/>
      <c r="T920" s="188"/>
    </row>
    <row r="921" spans="1:20" ht="14.25" customHeight="1">
      <c r="A921" s="188"/>
      <c r="B921" s="188"/>
      <c r="C921" s="188"/>
      <c r="D921" s="188"/>
      <c r="E921" s="188"/>
      <c r="F921" s="188"/>
      <c r="G921" s="188"/>
      <c r="H921" s="188"/>
      <c r="I921" s="188"/>
      <c r="J921" s="188"/>
      <c r="K921" s="188"/>
      <c r="L921" s="188"/>
      <c r="M921" s="188"/>
      <c r="N921" s="188"/>
      <c r="O921" s="188"/>
      <c r="P921" s="188"/>
      <c r="Q921" s="188"/>
      <c r="R921" s="188"/>
      <c r="S921" s="188"/>
      <c r="T921" s="188"/>
    </row>
    <row r="922" spans="1:20" ht="14.25" customHeight="1">
      <c r="A922" s="188"/>
      <c r="B922" s="188"/>
      <c r="C922" s="188"/>
      <c r="D922" s="188"/>
      <c r="E922" s="188"/>
      <c r="F922" s="188"/>
      <c r="G922" s="188"/>
      <c r="H922" s="188"/>
      <c r="I922" s="188"/>
      <c r="J922" s="188"/>
      <c r="K922" s="188"/>
      <c r="L922" s="188"/>
      <c r="M922" s="188"/>
      <c r="N922" s="188"/>
      <c r="O922" s="188"/>
      <c r="P922" s="188"/>
      <c r="Q922" s="188"/>
      <c r="R922" s="188"/>
      <c r="S922" s="188"/>
      <c r="T922" s="188"/>
    </row>
    <row r="923" spans="1:20" ht="14.25" customHeight="1">
      <c r="A923" s="188"/>
      <c r="B923" s="188"/>
      <c r="C923" s="188"/>
      <c r="D923" s="188"/>
      <c r="E923" s="188"/>
      <c r="F923" s="188"/>
      <c r="G923" s="188"/>
      <c r="H923" s="188"/>
      <c r="I923" s="188"/>
      <c r="J923" s="188"/>
      <c r="K923" s="188"/>
      <c r="L923" s="188"/>
      <c r="M923" s="188"/>
      <c r="N923" s="188"/>
      <c r="O923" s="188"/>
      <c r="P923" s="188"/>
      <c r="Q923" s="188"/>
      <c r="R923" s="188"/>
      <c r="S923" s="188"/>
      <c r="T923" s="188"/>
    </row>
    <row r="924" spans="1:20" ht="14.25" customHeight="1">
      <c r="A924" s="188"/>
      <c r="B924" s="188"/>
      <c r="C924" s="188"/>
      <c r="D924" s="188"/>
      <c r="E924" s="188"/>
      <c r="F924" s="188"/>
      <c r="G924" s="188"/>
      <c r="H924" s="188"/>
      <c r="I924" s="188"/>
      <c r="J924" s="188"/>
      <c r="K924" s="188"/>
      <c r="L924" s="188"/>
      <c r="M924" s="188"/>
      <c r="N924" s="188"/>
      <c r="O924" s="188"/>
      <c r="P924" s="188"/>
      <c r="Q924" s="188"/>
      <c r="R924" s="188"/>
      <c r="S924" s="188"/>
      <c r="T924" s="188"/>
    </row>
    <row r="925" spans="1:20" ht="14.25" customHeight="1">
      <c r="A925" s="188"/>
      <c r="B925" s="188"/>
      <c r="C925" s="188"/>
      <c r="D925" s="188"/>
      <c r="E925" s="188"/>
      <c r="F925" s="188"/>
      <c r="G925" s="188"/>
      <c r="H925" s="188"/>
      <c r="I925" s="188"/>
      <c r="J925" s="188"/>
      <c r="K925" s="188"/>
      <c r="L925" s="188"/>
      <c r="M925" s="188"/>
      <c r="N925" s="188"/>
      <c r="O925" s="188"/>
      <c r="P925" s="188"/>
      <c r="Q925" s="188"/>
      <c r="R925" s="188"/>
      <c r="S925" s="188"/>
      <c r="T925" s="188"/>
    </row>
    <row r="926" spans="1:20" ht="14.25" customHeight="1">
      <c r="A926" s="188"/>
      <c r="B926" s="188"/>
      <c r="C926" s="188"/>
      <c r="D926" s="188"/>
      <c r="E926" s="188"/>
      <c r="F926" s="188"/>
      <c r="G926" s="188"/>
      <c r="H926" s="188"/>
      <c r="I926" s="188"/>
      <c r="J926" s="188"/>
      <c r="K926" s="188"/>
      <c r="L926" s="188"/>
      <c r="M926" s="188"/>
      <c r="N926" s="188"/>
      <c r="O926" s="188"/>
      <c r="P926" s="188"/>
      <c r="Q926" s="188"/>
      <c r="R926" s="188"/>
      <c r="S926" s="188"/>
      <c r="T926" s="188"/>
    </row>
    <row r="927" spans="1:20" ht="14.25" customHeight="1">
      <c r="A927" s="188"/>
      <c r="B927" s="188"/>
      <c r="C927" s="188"/>
      <c r="D927" s="188"/>
      <c r="E927" s="188"/>
      <c r="F927" s="188"/>
      <c r="G927" s="188"/>
      <c r="H927" s="188"/>
      <c r="I927" s="188"/>
      <c r="J927" s="188"/>
      <c r="K927" s="188"/>
      <c r="L927" s="188"/>
      <c r="M927" s="188"/>
      <c r="N927" s="188"/>
      <c r="O927" s="188"/>
      <c r="P927" s="188"/>
      <c r="Q927" s="188"/>
      <c r="R927" s="188"/>
      <c r="S927" s="188"/>
      <c r="T927" s="188"/>
    </row>
    <row r="928" spans="1:20" ht="14.25" customHeight="1">
      <c r="A928" s="188"/>
      <c r="B928" s="188"/>
      <c r="C928" s="188"/>
      <c r="D928" s="188"/>
      <c r="E928" s="188"/>
      <c r="F928" s="188"/>
      <c r="G928" s="188"/>
      <c r="H928" s="188"/>
      <c r="I928" s="188"/>
      <c r="J928" s="188"/>
      <c r="K928" s="188"/>
      <c r="L928" s="188"/>
      <c r="M928" s="188"/>
      <c r="N928" s="188"/>
      <c r="O928" s="188"/>
      <c r="P928" s="188"/>
      <c r="Q928" s="188"/>
      <c r="R928" s="188"/>
      <c r="S928" s="188"/>
      <c r="T928" s="188"/>
    </row>
    <row r="929" spans="1:20" ht="14.25" customHeight="1">
      <c r="A929" s="188"/>
      <c r="B929" s="188"/>
      <c r="C929" s="188"/>
      <c r="D929" s="188"/>
      <c r="E929" s="188"/>
      <c r="F929" s="188"/>
      <c r="G929" s="188"/>
      <c r="H929" s="188"/>
      <c r="I929" s="188"/>
      <c r="J929" s="188"/>
      <c r="K929" s="188"/>
      <c r="L929" s="188"/>
      <c r="M929" s="188"/>
      <c r="N929" s="188"/>
      <c r="O929" s="188"/>
      <c r="P929" s="188"/>
      <c r="Q929" s="188"/>
      <c r="R929" s="188"/>
      <c r="S929" s="188"/>
      <c r="T929" s="188"/>
    </row>
    <row r="930" spans="1:20" ht="14.25" customHeight="1">
      <c r="A930" s="188"/>
      <c r="B930" s="188"/>
      <c r="C930" s="188"/>
      <c r="D930" s="188"/>
      <c r="E930" s="188"/>
      <c r="F930" s="188"/>
      <c r="G930" s="188"/>
      <c r="H930" s="188"/>
      <c r="I930" s="188"/>
      <c r="J930" s="188"/>
      <c r="K930" s="188"/>
      <c r="L930" s="188"/>
      <c r="M930" s="188"/>
      <c r="N930" s="188"/>
      <c r="O930" s="188"/>
      <c r="P930" s="188"/>
      <c r="Q930" s="188"/>
      <c r="R930" s="188"/>
      <c r="S930" s="188"/>
      <c r="T930" s="188"/>
    </row>
    <row r="931" spans="1:20" ht="14.25" customHeight="1">
      <c r="A931" s="188"/>
      <c r="B931" s="188"/>
      <c r="C931" s="188"/>
      <c r="D931" s="188"/>
      <c r="E931" s="188"/>
      <c r="F931" s="188"/>
      <c r="G931" s="188"/>
      <c r="H931" s="188"/>
      <c r="I931" s="188"/>
      <c r="J931" s="188"/>
      <c r="K931" s="188"/>
      <c r="L931" s="188"/>
      <c r="M931" s="188"/>
      <c r="N931" s="188"/>
      <c r="O931" s="188"/>
      <c r="P931" s="188"/>
      <c r="Q931" s="188"/>
      <c r="R931" s="188"/>
      <c r="S931" s="188"/>
      <c r="T931" s="188"/>
    </row>
    <row r="932" spans="1:20" ht="14.25" customHeight="1">
      <c r="A932" s="188"/>
      <c r="B932" s="188"/>
      <c r="C932" s="188"/>
      <c r="D932" s="188"/>
      <c r="E932" s="188"/>
      <c r="F932" s="188"/>
      <c r="G932" s="188"/>
      <c r="H932" s="188"/>
      <c r="I932" s="188"/>
      <c r="J932" s="188"/>
      <c r="K932" s="188"/>
      <c r="L932" s="188"/>
      <c r="M932" s="188"/>
      <c r="N932" s="188"/>
      <c r="O932" s="188"/>
      <c r="P932" s="188"/>
      <c r="Q932" s="188"/>
      <c r="R932" s="188"/>
      <c r="S932" s="188"/>
      <c r="T932" s="188"/>
    </row>
    <row r="933" spans="1:20" ht="14.25" customHeight="1">
      <c r="A933" s="188"/>
      <c r="B933" s="188"/>
      <c r="C933" s="188"/>
      <c r="D933" s="188"/>
      <c r="E933" s="188"/>
      <c r="F933" s="188"/>
      <c r="G933" s="188"/>
      <c r="H933" s="188"/>
      <c r="I933" s="188"/>
      <c r="J933" s="188"/>
      <c r="K933" s="188"/>
      <c r="L933" s="188"/>
      <c r="M933" s="188"/>
      <c r="N933" s="188"/>
      <c r="O933" s="188"/>
      <c r="P933" s="188"/>
      <c r="Q933" s="188"/>
      <c r="R933" s="188"/>
      <c r="S933" s="188"/>
      <c r="T933" s="188"/>
    </row>
    <row r="934" spans="1:20" ht="14.25" customHeight="1">
      <c r="A934" s="188"/>
      <c r="B934" s="188"/>
      <c r="C934" s="188"/>
      <c r="D934" s="188"/>
      <c r="E934" s="188"/>
      <c r="F934" s="188"/>
      <c r="G934" s="188"/>
      <c r="H934" s="188"/>
      <c r="I934" s="188"/>
      <c r="J934" s="188"/>
      <c r="K934" s="188"/>
      <c r="L934" s="188"/>
      <c r="M934" s="188"/>
      <c r="N934" s="188"/>
      <c r="O934" s="188"/>
      <c r="P934" s="188"/>
      <c r="Q934" s="188"/>
      <c r="R934" s="188"/>
      <c r="S934" s="188"/>
      <c r="T934" s="188"/>
    </row>
    <row r="935" spans="1:20" ht="14.25" customHeight="1">
      <c r="A935" s="188"/>
      <c r="B935" s="188"/>
      <c r="C935" s="188"/>
      <c r="D935" s="188"/>
      <c r="E935" s="188"/>
      <c r="F935" s="188"/>
      <c r="G935" s="188"/>
      <c r="H935" s="188"/>
      <c r="I935" s="188"/>
      <c r="J935" s="188"/>
      <c r="K935" s="188"/>
      <c r="L935" s="188"/>
      <c r="M935" s="188"/>
      <c r="N935" s="188"/>
      <c r="O935" s="188"/>
      <c r="P935" s="188"/>
      <c r="Q935" s="188"/>
      <c r="R935" s="188"/>
      <c r="S935" s="188"/>
      <c r="T935" s="188"/>
    </row>
    <row r="936" spans="1:20" ht="14.25" customHeight="1">
      <c r="A936" s="188"/>
      <c r="B936" s="188"/>
      <c r="C936" s="188"/>
      <c r="D936" s="188"/>
      <c r="E936" s="188"/>
      <c r="F936" s="188"/>
      <c r="G936" s="188"/>
      <c r="H936" s="188"/>
      <c r="I936" s="188"/>
      <c r="J936" s="188"/>
      <c r="K936" s="188"/>
      <c r="L936" s="188"/>
      <c r="M936" s="188"/>
      <c r="N936" s="188"/>
      <c r="O936" s="188"/>
      <c r="P936" s="188"/>
      <c r="Q936" s="188"/>
      <c r="R936" s="188"/>
      <c r="S936" s="188"/>
      <c r="T936" s="188"/>
    </row>
    <row r="937" spans="1:20" ht="14.25" customHeight="1">
      <c r="A937" s="188"/>
      <c r="B937" s="188"/>
      <c r="C937" s="188"/>
      <c r="D937" s="188"/>
      <c r="E937" s="188"/>
      <c r="F937" s="188"/>
      <c r="G937" s="188"/>
      <c r="H937" s="188"/>
      <c r="I937" s="188"/>
      <c r="J937" s="188"/>
      <c r="K937" s="188"/>
      <c r="L937" s="188"/>
      <c r="M937" s="188"/>
      <c r="N937" s="188"/>
      <c r="O937" s="188"/>
      <c r="P937" s="188"/>
      <c r="Q937" s="188"/>
      <c r="R937" s="188"/>
      <c r="S937" s="188"/>
      <c r="T937" s="188"/>
    </row>
    <row r="938" spans="1:20" ht="14.25" customHeight="1">
      <c r="A938" s="188"/>
      <c r="B938" s="188"/>
      <c r="C938" s="188"/>
      <c r="D938" s="188"/>
      <c r="E938" s="188"/>
      <c r="F938" s="188"/>
      <c r="G938" s="188"/>
      <c r="H938" s="188"/>
      <c r="I938" s="188"/>
      <c r="J938" s="188"/>
      <c r="K938" s="188"/>
      <c r="L938" s="188"/>
      <c r="M938" s="188"/>
      <c r="N938" s="188"/>
      <c r="O938" s="188"/>
      <c r="P938" s="188"/>
      <c r="Q938" s="188"/>
      <c r="R938" s="188"/>
      <c r="S938" s="188"/>
      <c r="T938" s="188"/>
    </row>
    <row r="939" spans="1:20" ht="14.25" customHeight="1">
      <c r="A939" s="188"/>
      <c r="B939" s="188"/>
      <c r="C939" s="188"/>
      <c r="D939" s="188"/>
      <c r="E939" s="188"/>
      <c r="F939" s="188"/>
      <c r="G939" s="188"/>
      <c r="H939" s="188"/>
      <c r="I939" s="188"/>
      <c r="J939" s="188"/>
      <c r="K939" s="188"/>
      <c r="L939" s="188"/>
      <c r="M939" s="188"/>
      <c r="N939" s="188"/>
      <c r="O939" s="188"/>
      <c r="P939" s="188"/>
      <c r="Q939" s="188"/>
      <c r="R939" s="188"/>
      <c r="S939" s="188"/>
      <c r="T939" s="188"/>
    </row>
    <row r="940" spans="1:20" ht="14.25" customHeight="1">
      <c r="A940" s="188"/>
      <c r="B940" s="188"/>
      <c r="C940" s="188"/>
      <c r="D940" s="188"/>
      <c r="E940" s="188"/>
      <c r="F940" s="188"/>
      <c r="G940" s="188"/>
      <c r="H940" s="188"/>
      <c r="I940" s="188"/>
      <c r="J940" s="188"/>
      <c r="K940" s="188"/>
      <c r="L940" s="188"/>
      <c r="M940" s="188"/>
      <c r="N940" s="188"/>
      <c r="O940" s="188"/>
      <c r="P940" s="188"/>
      <c r="Q940" s="188"/>
      <c r="R940" s="188"/>
      <c r="S940" s="188"/>
      <c r="T940" s="188"/>
    </row>
    <row r="941" spans="1:20" ht="14.25" customHeight="1">
      <c r="A941" s="188"/>
      <c r="B941" s="188"/>
      <c r="C941" s="188"/>
      <c r="D941" s="188"/>
      <c r="E941" s="188"/>
      <c r="F941" s="188"/>
      <c r="G941" s="188"/>
      <c r="H941" s="188"/>
      <c r="I941" s="188"/>
      <c r="J941" s="188"/>
      <c r="K941" s="188"/>
      <c r="L941" s="188"/>
      <c r="M941" s="188"/>
      <c r="N941" s="188"/>
      <c r="O941" s="188"/>
      <c r="P941" s="188"/>
      <c r="Q941" s="188"/>
      <c r="R941" s="188"/>
      <c r="S941" s="188"/>
      <c r="T941" s="188"/>
    </row>
    <row r="942" spans="1:20" ht="14.25" customHeight="1">
      <c r="A942" s="188"/>
      <c r="B942" s="188"/>
      <c r="C942" s="188"/>
      <c r="D942" s="188"/>
      <c r="E942" s="188"/>
      <c r="F942" s="188"/>
      <c r="G942" s="188"/>
      <c r="H942" s="188"/>
      <c r="I942" s="188"/>
      <c r="J942" s="188"/>
      <c r="K942" s="188"/>
      <c r="L942" s="188"/>
      <c r="M942" s="188"/>
      <c r="N942" s="188"/>
      <c r="O942" s="188"/>
      <c r="P942" s="188"/>
      <c r="Q942" s="188"/>
      <c r="R942" s="188"/>
      <c r="S942" s="188"/>
      <c r="T942" s="188"/>
    </row>
    <row r="943" spans="1:20" ht="14.25" customHeight="1">
      <c r="A943" s="188"/>
      <c r="B943" s="188"/>
      <c r="C943" s="188"/>
      <c r="D943" s="188"/>
      <c r="E943" s="188"/>
      <c r="F943" s="188"/>
      <c r="G943" s="188"/>
      <c r="H943" s="188"/>
      <c r="I943" s="188"/>
      <c r="J943" s="188"/>
      <c r="K943" s="188"/>
      <c r="L943" s="188"/>
      <c r="M943" s="188"/>
      <c r="N943" s="188"/>
      <c r="O943" s="188"/>
      <c r="P943" s="188"/>
      <c r="Q943" s="188"/>
      <c r="R943" s="188"/>
      <c r="S943" s="188"/>
      <c r="T943" s="188"/>
    </row>
    <row r="944" spans="1:20" ht="14.25" customHeight="1">
      <c r="A944" s="188"/>
      <c r="B944" s="188"/>
      <c r="C944" s="188"/>
      <c r="D944" s="188"/>
      <c r="E944" s="188"/>
      <c r="F944" s="188"/>
      <c r="G944" s="188"/>
      <c r="H944" s="188"/>
      <c r="I944" s="188"/>
      <c r="J944" s="188"/>
      <c r="K944" s="188"/>
      <c r="L944" s="188"/>
      <c r="M944" s="188"/>
      <c r="N944" s="188"/>
      <c r="O944" s="188"/>
      <c r="P944" s="188"/>
      <c r="Q944" s="188"/>
      <c r="R944" s="188"/>
      <c r="S944" s="188"/>
      <c r="T944" s="188"/>
    </row>
    <row r="945" spans="1:20" ht="14.25" customHeight="1">
      <c r="A945" s="188"/>
      <c r="B945" s="188"/>
      <c r="C945" s="188"/>
      <c r="D945" s="188"/>
      <c r="E945" s="188"/>
      <c r="F945" s="188"/>
      <c r="G945" s="188"/>
      <c r="H945" s="188"/>
      <c r="I945" s="188"/>
      <c r="J945" s="188"/>
      <c r="K945" s="188"/>
      <c r="L945" s="188"/>
      <c r="M945" s="188"/>
      <c r="N945" s="188"/>
      <c r="O945" s="188"/>
      <c r="P945" s="188"/>
      <c r="Q945" s="188"/>
      <c r="R945" s="188"/>
      <c r="S945" s="188"/>
      <c r="T945" s="188"/>
    </row>
    <row r="946" spans="1:20" ht="14.25" customHeight="1">
      <c r="A946" s="188"/>
      <c r="B946" s="188"/>
      <c r="C946" s="188"/>
      <c r="D946" s="188"/>
      <c r="E946" s="188"/>
      <c r="F946" s="188"/>
      <c r="G946" s="188"/>
      <c r="H946" s="188"/>
      <c r="I946" s="188"/>
      <c r="J946" s="188"/>
      <c r="K946" s="188"/>
      <c r="L946" s="188"/>
      <c r="M946" s="188"/>
      <c r="N946" s="188"/>
      <c r="O946" s="188"/>
      <c r="P946" s="188"/>
      <c r="Q946" s="188"/>
      <c r="R946" s="188"/>
      <c r="S946" s="188"/>
      <c r="T946" s="188"/>
    </row>
    <row r="947" spans="1:20" ht="14.25" customHeight="1">
      <c r="A947" s="188"/>
      <c r="B947" s="188"/>
      <c r="C947" s="188"/>
      <c r="D947" s="188"/>
      <c r="E947" s="188"/>
      <c r="F947" s="188"/>
      <c r="G947" s="188"/>
      <c r="H947" s="188"/>
      <c r="I947" s="188"/>
      <c r="J947" s="188"/>
      <c r="K947" s="188"/>
      <c r="L947" s="188"/>
      <c r="M947" s="188"/>
      <c r="N947" s="188"/>
      <c r="O947" s="188"/>
      <c r="P947" s="188"/>
      <c r="Q947" s="188"/>
      <c r="R947" s="188"/>
      <c r="S947" s="188"/>
      <c r="T947" s="188"/>
    </row>
    <row r="948" spans="1:20" ht="14.25" customHeight="1">
      <c r="A948" s="188"/>
      <c r="B948" s="188"/>
      <c r="C948" s="188"/>
      <c r="D948" s="188"/>
      <c r="E948" s="188"/>
      <c r="F948" s="188"/>
      <c r="G948" s="188"/>
      <c r="H948" s="188"/>
      <c r="I948" s="188"/>
      <c r="J948" s="188"/>
      <c r="K948" s="188"/>
      <c r="L948" s="188"/>
      <c r="M948" s="188"/>
      <c r="N948" s="188"/>
      <c r="O948" s="188"/>
      <c r="P948" s="188"/>
      <c r="Q948" s="188"/>
      <c r="R948" s="188"/>
      <c r="S948" s="188"/>
      <c r="T948" s="188"/>
    </row>
    <row r="949" spans="1:20" ht="14.25" customHeight="1">
      <c r="A949" s="188"/>
      <c r="B949" s="188"/>
      <c r="C949" s="188"/>
      <c r="D949" s="188"/>
      <c r="E949" s="188"/>
      <c r="F949" s="188"/>
      <c r="G949" s="188"/>
      <c r="H949" s="188"/>
      <c r="I949" s="188"/>
      <c r="J949" s="188"/>
      <c r="K949" s="188"/>
      <c r="L949" s="188"/>
      <c r="M949" s="188"/>
      <c r="N949" s="188"/>
      <c r="O949" s="188"/>
      <c r="P949" s="188"/>
      <c r="Q949" s="188"/>
      <c r="R949" s="188"/>
      <c r="S949" s="188"/>
      <c r="T949" s="188"/>
    </row>
    <row r="950" spans="1:20" ht="14.25" customHeight="1">
      <c r="A950" s="188"/>
      <c r="B950" s="188"/>
      <c r="C950" s="188"/>
      <c r="D950" s="188"/>
      <c r="E950" s="188"/>
      <c r="F950" s="188"/>
      <c r="G950" s="188"/>
      <c r="H950" s="188"/>
      <c r="I950" s="188"/>
      <c r="J950" s="188"/>
      <c r="K950" s="188"/>
      <c r="L950" s="188"/>
      <c r="M950" s="188"/>
      <c r="N950" s="188"/>
      <c r="O950" s="188"/>
      <c r="P950" s="188"/>
      <c r="Q950" s="188"/>
      <c r="R950" s="188"/>
      <c r="S950" s="188"/>
      <c r="T950" s="188"/>
    </row>
    <row r="951" spans="1:20" ht="14.25" customHeight="1">
      <c r="A951" s="188"/>
      <c r="B951" s="188"/>
      <c r="C951" s="188"/>
      <c r="D951" s="188"/>
      <c r="E951" s="188"/>
      <c r="F951" s="188"/>
      <c r="G951" s="188"/>
      <c r="H951" s="188"/>
      <c r="I951" s="188"/>
      <c r="J951" s="188"/>
      <c r="K951" s="188"/>
      <c r="L951" s="188"/>
      <c r="M951" s="188"/>
      <c r="N951" s="188"/>
      <c r="O951" s="188"/>
      <c r="P951" s="188"/>
      <c r="Q951" s="188"/>
      <c r="R951" s="188"/>
      <c r="S951" s="188"/>
      <c r="T951" s="188"/>
    </row>
    <row r="952" spans="1:20" ht="14.25" customHeight="1">
      <c r="A952" s="188"/>
      <c r="B952" s="188"/>
      <c r="C952" s="188"/>
      <c r="D952" s="188"/>
      <c r="E952" s="188"/>
      <c r="F952" s="188"/>
      <c r="G952" s="188"/>
      <c r="H952" s="188"/>
      <c r="I952" s="188"/>
      <c r="J952" s="188"/>
      <c r="K952" s="188"/>
      <c r="L952" s="188"/>
      <c r="M952" s="188"/>
      <c r="N952" s="188"/>
      <c r="O952" s="188"/>
      <c r="P952" s="188"/>
      <c r="Q952" s="188"/>
      <c r="R952" s="188"/>
      <c r="S952" s="188"/>
      <c r="T952" s="188"/>
    </row>
    <row r="953" spans="1:20" ht="14.25" customHeight="1">
      <c r="A953" s="188"/>
      <c r="B953" s="188"/>
      <c r="C953" s="188"/>
      <c r="D953" s="188"/>
      <c r="E953" s="188"/>
      <c r="F953" s="188"/>
      <c r="G953" s="188"/>
      <c r="H953" s="188"/>
      <c r="I953" s="188"/>
      <c r="J953" s="188"/>
      <c r="K953" s="188"/>
      <c r="L953" s="188"/>
      <c r="M953" s="188"/>
      <c r="N953" s="188"/>
      <c r="O953" s="188"/>
      <c r="P953" s="188"/>
      <c r="Q953" s="188"/>
      <c r="R953" s="188"/>
      <c r="S953" s="188"/>
      <c r="T953" s="188"/>
    </row>
    <row r="954" spans="1:20" ht="14.25" customHeight="1">
      <c r="A954" s="188"/>
      <c r="B954" s="188"/>
      <c r="C954" s="188"/>
      <c r="D954" s="188"/>
      <c r="E954" s="188"/>
      <c r="F954" s="188"/>
      <c r="G954" s="188"/>
      <c r="H954" s="188"/>
      <c r="I954" s="188"/>
      <c r="J954" s="188"/>
      <c r="K954" s="188"/>
      <c r="L954" s="188"/>
      <c r="M954" s="188"/>
      <c r="N954" s="188"/>
      <c r="O954" s="188"/>
      <c r="P954" s="188"/>
      <c r="Q954" s="188"/>
      <c r="R954" s="188"/>
      <c r="S954" s="188"/>
      <c r="T954" s="188"/>
    </row>
    <row r="955" spans="1:20" ht="14.25" customHeight="1">
      <c r="A955" s="188"/>
      <c r="B955" s="188"/>
      <c r="C955" s="188"/>
      <c r="D955" s="188"/>
      <c r="E955" s="188"/>
      <c r="F955" s="188"/>
      <c r="G955" s="188"/>
      <c r="H955" s="188"/>
      <c r="I955" s="188"/>
      <c r="J955" s="188"/>
      <c r="K955" s="188"/>
      <c r="L955" s="188"/>
      <c r="M955" s="188"/>
      <c r="N955" s="188"/>
      <c r="O955" s="188"/>
      <c r="P955" s="188"/>
      <c r="Q955" s="188"/>
      <c r="R955" s="188"/>
      <c r="S955" s="188"/>
      <c r="T955" s="188"/>
    </row>
    <row r="956" spans="1:20" ht="14.25" customHeight="1">
      <c r="A956" s="188"/>
      <c r="B956" s="188"/>
      <c r="C956" s="188"/>
      <c r="D956" s="188"/>
      <c r="E956" s="188"/>
      <c r="F956" s="188"/>
      <c r="G956" s="188"/>
      <c r="H956" s="188"/>
      <c r="I956" s="188"/>
      <c r="J956" s="188"/>
      <c r="K956" s="188"/>
      <c r="L956" s="188"/>
      <c r="M956" s="188"/>
      <c r="N956" s="188"/>
      <c r="O956" s="188"/>
      <c r="P956" s="188"/>
      <c r="Q956" s="188"/>
      <c r="R956" s="188"/>
      <c r="S956" s="188"/>
      <c r="T956" s="188"/>
    </row>
    <row r="957" spans="1:20" ht="14.25" customHeight="1">
      <c r="A957" s="188"/>
      <c r="B957" s="188"/>
      <c r="C957" s="188"/>
      <c r="D957" s="188"/>
      <c r="E957" s="188"/>
      <c r="F957" s="188"/>
      <c r="G957" s="188"/>
      <c r="H957" s="188"/>
      <c r="I957" s="188"/>
      <c r="J957" s="188"/>
      <c r="K957" s="188"/>
      <c r="L957" s="188"/>
      <c r="M957" s="188"/>
      <c r="N957" s="188"/>
      <c r="O957" s="188"/>
      <c r="P957" s="188"/>
      <c r="Q957" s="188"/>
      <c r="R957" s="188"/>
      <c r="S957" s="188"/>
      <c r="T957" s="188"/>
    </row>
    <row r="958" spans="1:20" ht="14.25" customHeight="1">
      <c r="A958" s="188"/>
      <c r="B958" s="188"/>
      <c r="C958" s="188"/>
      <c r="D958" s="188"/>
      <c r="E958" s="188"/>
      <c r="F958" s="188"/>
      <c r="G958" s="188"/>
      <c r="H958" s="188"/>
      <c r="I958" s="188"/>
      <c r="J958" s="188"/>
      <c r="K958" s="188"/>
      <c r="L958" s="188"/>
      <c r="M958" s="188"/>
      <c r="N958" s="188"/>
      <c r="O958" s="188"/>
      <c r="P958" s="188"/>
      <c r="Q958" s="188"/>
      <c r="R958" s="188"/>
      <c r="S958" s="188"/>
      <c r="T958" s="188"/>
    </row>
    <row r="959" spans="1:20" ht="14.25" customHeight="1">
      <c r="A959" s="188"/>
      <c r="B959" s="188"/>
      <c r="C959" s="188"/>
      <c r="D959" s="188"/>
      <c r="E959" s="188"/>
      <c r="F959" s="188"/>
      <c r="G959" s="188"/>
      <c r="H959" s="188"/>
      <c r="I959" s="188"/>
      <c r="J959" s="188"/>
      <c r="K959" s="188"/>
      <c r="L959" s="188"/>
      <c r="M959" s="188"/>
      <c r="N959" s="188"/>
      <c r="O959" s="188"/>
      <c r="P959" s="188"/>
      <c r="Q959" s="188"/>
      <c r="R959" s="188"/>
      <c r="S959" s="188"/>
      <c r="T959" s="188"/>
    </row>
    <row r="960" spans="1:20" ht="14.25" customHeight="1">
      <c r="A960" s="188"/>
      <c r="B960" s="188"/>
      <c r="C960" s="188"/>
      <c r="D960" s="188"/>
      <c r="E960" s="188"/>
      <c r="F960" s="188"/>
      <c r="G960" s="188"/>
      <c r="H960" s="188"/>
      <c r="I960" s="188"/>
      <c r="J960" s="188"/>
      <c r="K960" s="188"/>
      <c r="L960" s="188"/>
      <c r="M960" s="188"/>
      <c r="N960" s="188"/>
      <c r="O960" s="188"/>
      <c r="P960" s="188"/>
      <c r="Q960" s="188"/>
      <c r="R960" s="188"/>
      <c r="S960" s="188"/>
      <c r="T960" s="188"/>
    </row>
    <row r="961" spans="1:20" ht="14.25" customHeight="1">
      <c r="A961" s="188"/>
      <c r="B961" s="188"/>
      <c r="C961" s="188"/>
      <c r="D961" s="188"/>
      <c r="E961" s="188"/>
      <c r="F961" s="188"/>
      <c r="G961" s="188"/>
      <c r="H961" s="188"/>
      <c r="I961" s="188"/>
      <c r="J961" s="188"/>
      <c r="K961" s="188"/>
      <c r="L961" s="188"/>
      <c r="M961" s="188"/>
      <c r="N961" s="188"/>
      <c r="O961" s="188"/>
      <c r="P961" s="188"/>
      <c r="Q961" s="188"/>
      <c r="R961" s="188"/>
      <c r="S961" s="188"/>
      <c r="T961" s="188"/>
    </row>
    <row r="962" spans="1:20" ht="14.25" customHeight="1">
      <c r="A962" s="188"/>
      <c r="B962" s="188"/>
      <c r="C962" s="188"/>
      <c r="D962" s="188"/>
      <c r="E962" s="188"/>
      <c r="F962" s="188"/>
      <c r="G962" s="188"/>
      <c r="H962" s="188"/>
      <c r="I962" s="188"/>
      <c r="J962" s="188"/>
      <c r="K962" s="188"/>
      <c r="L962" s="188"/>
      <c r="M962" s="188"/>
      <c r="N962" s="188"/>
      <c r="O962" s="188"/>
      <c r="P962" s="188"/>
      <c r="Q962" s="188"/>
      <c r="R962" s="188"/>
      <c r="S962" s="188"/>
      <c r="T962" s="188"/>
    </row>
    <row r="963" spans="1:20" ht="14.25" customHeight="1">
      <c r="A963" s="188"/>
      <c r="B963" s="188"/>
      <c r="C963" s="188"/>
      <c r="D963" s="188"/>
      <c r="E963" s="188"/>
      <c r="F963" s="188"/>
      <c r="G963" s="188"/>
      <c r="H963" s="188"/>
      <c r="I963" s="188"/>
      <c r="J963" s="188"/>
      <c r="K963" s="188"/>
      <c r="L963" s="188"/>
      <c r="M963" s="188"/>
      <c r="N963" s="188"/>
      <c r="O963" s="188"/>
      <c r="P963" s="188"/>
      <c r="Q963" s="188"/>
      <c r="R963" s="188"/>
      <c r="S963" s="188"/>
      <c r="T963" s="188"/>
    </row>
    <row r="964" spans="1:20" ht="14.25" customHeight="1">
      <c r="A964" s="188"/>
      <c r="B964" s="188"/>
      <c r="C964" s="188"/>
      <c r="D964" s="188"/>
      <c r="E964" s="188"/>
      <c r="F964" s="188"/>
      <c r="G964" s="188"/>
      <c r="H964" s="188"/>
      <c r="I964" s="188"/>
      <c r="J964" s="188"/>
      <c r="K964" s="188"/>
      <c r="L964" s="188"/>
      <c r="M964" s="188"/>
      <c r="N964" s="188"/>
      <c r="O964" s="188"/>
      <c r="P964" s="188"/>
      <c r="Q964" s="188"/>
      <c r="R964" s="188"/>
      <c r="S964" s="188"/>
      <c r="T964" s="188"/>
    </row>
    <row r="965" spans="1:20" ht="14.25" customHeight="1">
      <c r="A965" s="188"/>
      <c r="B965" s="188"/>
      <c r="C965" s="188"/>
      <c r="D965" s="188"/>
      <c r="E965" s="188"/>
      <c r="F965" s="188"/>
      <c r="G965" s="188"/>
      <c r="H965" s="188"/>
      <c r="I965" s="188"/>
      <c r="J965" s="188"/>
      <c r="K965" s="188"/>
      <c r="L965" s="188"/>
      <c r="M965" s="188"/>
      <c r="N965" s="188"/>
      <c r="O965" s="188"/>
      <c r="P965" s="188"/>
      <c r="Q965" s="188"/>
      <c r="R965" s="188"/>
      <c r="S965" s="188"/>
      <c r="T965" s="188"/>
    </row>
    <row r="966" spans="1:20" ht="14.25" customHeight="1">
      <c r="A966" s="188"/>
      <c r="B966" s="188"/>
      <c r="C966" s="188"/>
      <c r="D966" s="188"/>
      <c r="E966" s="188"/>
      <c r="F966" s="188"/>
      <c r="G966" s="188"/>
      <c r="H966" s="188"/>
      <c r="I966" s="188"/>
      <c r="J966" s="188"/>
      <c r="K966" s="188"/>
      <c r="L966" s="188"/>
      <c r="M966" s="188"/>
      <c r="N966" s="188"/>
      <c r="O966" s="188"/>
      <c r="P966" s="188"/>
      <c r="Q966" s="188"/>
      <c r="R966" s="188"/>
      <c r="S966" s="188"/>
      <c r="T966" s="188"/>
    </row>
    <row r="967" spans="1:20" ht="14.25" customHeight="1">
      <c r="A967" s="188"/>
      <c r="B967" s="188"/>
      <c r="C967" s="188"/>
      <c r="D967" s="188"/>
      <c r="E967" s="188"/>
      <c r="F967" s="188"/>
      <c r="G967" s="188"/>
      <c r="H967" s="188"/>
      <c r="I967" s="188"/>
      <c r="J967" s="188"/>
      <c r="K967" s="188"/>
      <c r="L967" s="188"/>
      <c r="M967" s="188"/>
      <c r="N967" s="188"/>
      <c r="O967" s="188"/>
      <c r="P967" s="188"/>
      <c r="Q967" s="188"/>
      <c r="R967" s="188"/>
      <c r="S967" s="188"/>
      <c r="T967" s="188"/>
    </row>
    <row r="968" spans="1:20" ht="14.25" customHeight="1">
      <c r="A968" s="188"/>
      <c r="B968" s="188"/>
      <c r="C968" s="188"/>
      <c r="D968" s="188"/>
      <c r="E968" s="188"/>
      <c r="F968" s="188"/>
      <c r="G968" s="188"/>
      <c r="H968" s="188"/>
      <c r="I968" s="188"/>
      <c r="J968" s="188"/>
      <c r="K968" s="188"/>
      <c r="L968" s="188"/>
      <c r="M968" s="188"/>
      <c r="N968" s="188"/>
      <c r="O968" s="188"/>
      <c r="P968" s="188"/>
      <c r="Q968" s="188"/>
      <c r="R968" s="188"/>
      <c r="S968" s="188"/>
      <c r="T968" s="188"/>
    </row>
    <row r="969" spans="1:20" ht="14.25" customHeight="1">
      <c r="A969" s="188"/>
      <c r="B969" s="188"/>
      <c r="C969" s="188"/>
      <c r="D969" s="188"/>
      <c r="E969" s="188"/>
      <c r="F969" s="188"/>
      <c r="G969" s="188"/>
      <c r="H969" s="188"/>
      <c r="I969" s="188"/>
      <c r="J969" s="188"/>
      <c r="K969" s="188"/>
      <c r="L969" s="188"/>
      <c r="M969" s="188"/>
      <c r="N969" s="188"/>
      <c r="O969" s="188"/>
      <c r="P969" s="188"/>
      <c r="Q969" s="188"/>
      <c r="R969" s="188"/>
      <c r="S969" s="188"/>
      <c r="T969" s="188"/>
    </row>
    <row r="970" spans="1:20" ht="14.25" customHeight="1">
      <c r="A970" s="188"/>
      <c r="B970" s="188"/>
      <c r="C970" s="188"/>
      <c r="D970" s="188"/>
      <c r="E970" s="188"/>
      <c r="F970" s="188"/>
      <c r="G970" s="188"/>
      <c r="H970" s="188"/>
      <c r="I970" s="188"/>
      <c r="J970" s="188"/>
      <c r="K970" s="188"/>
      <c r="L970" s="188"/>
      <c r="M970" s="188"/>
      <c r="N970" s="188"/>
      <c r="O970" s="188"/>
      <c r="P970" s="188"/>
      <c r="Q970" s="188"/>
      <c r="R970" s="188"/>
      <c r="S970" s="188"/>
      <c r="T970" s="188"/>
    </row>
    <row r="971" spans="1:20" ht="14.25" customHeight="1">
      <c r="A971" s="188"/>
      <c r="B971" s="188"/>
      <c r="C971" s="188"/>
      <c r="D971" s="188"/>
      <c r="E971" s="188"/>
      <c r="F971" s="188"/>
      <c r="G971" s="188"/>
      <c r="H971" s="188"/>
      <c r="I971" s="188"/>
      <c r="J971" s="188"/>
      <c r="K971" s="188"/>
      <c r="L971" s="188"/>
      <c r="M971" s="188"/>
      <c r="N971" s="188"/>
      <c r="O971" s="188"/>
      <c r="P971" s="188"/>
      <c r="Q971" s="188"/>
      <c r="R971" s="188"/>
      <c r="S971" s="188"/>
      <c r="T971" s="188"/>
    </row>
    <row r="972" spans="1:20" ht="14.25" customHeight="1">
      <c r="A972" s="188"/>
      <c r="B972" s="188"/>
      <c r="C972" s="188"/>
      <c r="D972" s="188"/>
      <c r="E972" s="188"/>
      <c r="F972" s="188"/>
      <c r="G972" s="188"/>
      <c r="H972" s="188"/>
      <c r="I972" s="188"/>
      <c r="J972" s="188"/>
      <c r="K972" s="188"/>
      <c r="L972" s="188"/>
      <c r="M972" s="188"/>
      <c r="N972" s="188"/>
      <c r="O972" s="188"/>
      <c r="P972" s="188"/>
      <c r="Q972" s="188"/>
      <c r="R972" s="188"/>
      <c r="S972" s="188"/>
      <c r="T972" s="188"/>
    </row>
    <row r="973" spans="1:20" ht="14.25" customHeight="1">
      <c r="A973" s="188"/>
      <c r="B973" s="188"/>
      <c r="C973" s="188"/>
      <c r="D973" s="188"/>
      <c r="E973" s="188"/>
      <c r="F973" s="188"/>
      <c r="G973" s="188"/>
      <c r="H973" s="188"/>
      <c r="I973" s="188"/>
      <c r="J973" s="188"/>
      <c r="K973" s="188"/>
      <c r="L973" s="188"/>
      <c r="M973" s="188"/>
      <c r="N973" s="188"/>
      <c r="O973" s="188"/>
      <c r="P973" s="188"/>
      <c r="Q973" s="188"/>
      <c r="R973" s="188"/>
      <c r="S973" s="188"/>
      <c r="T973" s="188"/>
    </row>
    <row r="974" spans="1:20" ht="14.25" customHeight="1">
      <c r="A974" s="188"/>
      <c r="B974" s="188"/>
      <c r="C974" s="188"/>
      <c r="D974" s="188"/>
      <c r="E974" s="188"/>
      <c r="F974" s="188"/>
      <c r="G974" s="188"/>
      <c r="H974" s="188"/>
      <c r="I974" s="188"/>
      <c r="J974" s="188"/>
      <c r="K974" s="188"/>
      <c r="L974" s="188"/>
      <c r="M974" s="188"/>
      <c r="N974" s="188"/>
      <c r="O974" s="188"/>
      <c r="P974" s="188"/>
      <c r="Q974" s="188"/>
      <c r="R974" s="188"/>
      <c r="S974" s="188"/>
      <c r="T974" s="188"/>
    </row>
    <row r="975" spans="1:20" ht="14.25" customHeight="1">
      <c r="A975" s="188"/>
      <c r="B975" s="188"/>
      <c r="C975" s="188"/>
      <c r="D975" s="188"/>
      <c r="E975" s="188"/>
      <c r="F975" s="188"/>
      <c r="G975" s="188"/>
      <c r="H975" s="188"/>
      <c r="I975" s="188"/>
      <c r="J975" s="188"/>
      <c r="K975" s="188"/>
      <c r="L975" s="188"/>
      <c r="M975" s="188"/>
      <c r="N975" s="188"/>
      <c r="O975" s="188"/>
      <c r="P975" s="188"/>
      <c r="Q975" s="188"/>
      <c r="R975" s="188"/>
      <c r="S975" s="188"/>
      <c r="T975" s="188"/>
    </row>
    <row r="976" spans="1:20" ht="14.25" customHeight="1">
      <c r="A976" s="188"/>
      <c r="B976" s="188"/>
      <c r="C976" s="188"/>
      <c r="D976" s="188"/>
      <c r="E976" s="188"/>
      <c r="F976" s="188"/>
      <c r="G976" s="188"/>
      <c r="H976" s="188"/>
      <c r="I976" s="188"/>
      <c r="J976" s="188"/>
      <c r="K976" s="188"/>
      <c r="L976" s="188"/>
      <c r="M976" s="188"/>
      <c r="N976" s="188"/>
      <c r="O976" s="188"/>
      <c r="P976" s="188"/>
      <c r="Q976" s="188"/>
      <c r="R976" s="188"/>
      <c r="S976" s="188"/>
      <c r="T976" s="188"/>
    </row>
    <row r="977" spans="1:20" ht="14.25" customHeight="1">
      <c r="A977" s="188"/>
      <c r="B977" s="188"/>
      <c r="C977" s="188"/>
      <c r="D977" s="188"/>
      <c r="E977" s="188"/>
      <c r="F977" s="188"/>
      <c r="G977" s="188"/>
      <c r="H977" s="188"/>
      <c r="I977" s="188"/>
      <c r="J977" s="188"/>
      <c r="K977" s="188"/>
      <c r="L977" s="188"/>
      <c r="M977" s="188"/>
      <c r="N977" s="188"/>
      <c r="O977" s="188"/>
      <c r="P977" s="188"/>
      <c r="Q977" s="188"/>
      <c r="R977" s="188"/>
      <c r="S977" s="188"/>
      <c r="T977" s="188"/>
    </row>
    <row r="978" spans="1:20" ht="14.25" customHeight="1">
      <c r="A978" s="188"/>
      <c r="B978" s="188"/>
      <c r="C978" s="188"/>
      <c r="D978" s="188"/>
      <c r="E978" s="188"/>
      <c r="F978" s="188"/>
      <c r="G978" s="188"/>
      <c r="H978" s="188"/>
      <c r="I978" s="188"/>
      <c r="J978" s="188"/>
      <c r="K978" s="188"/>
      <c r="L978" s="188"/>
      <c r="M978" s="188"/>
      <c r="N978" s="188"/>
      <c r="O978" s="188"/>
      <c r="P978" s="188"/>
      <c r="Q978" s="188"/>
      <c r="R978" s="188"/>
      <c r="S978" s="188"/>
      <c r="T978" s="188"/>
    </row>
    <row r="979" spans="1:20" ht="14.25" customHeight="1">
      <c r="A979" s="188"/>
      <c r="B979" s="188"/>
      <c r="C979" s="188"/>
      <c r="D979" s="188"/>
      <c r="E979" s="188"/>
      <c r="F979" s="188"/>
      <c r="G979" s="188"/>
      <c r="H979" s="188"/>
      <c r="I979" s="188"/>
      <c r="J979" s="188"/>
      <c r="K979" s="188"/>
      <c r="L979" s="188"/>
      <c r="M979" s="188"/>
      <c r="N979" s="188"/>
      <c r="O979" s="188"/>
      <c r="P979" s="188"/>
      <c r="Q979" s="188"/>
      <c r="R979" s="188"/>
      <c r="S979" s="188"/>
      <c r="T979" s="188"/>
    </row>
    <row r="980" spans="1:20" ht="14.25" customHeight="1">
      <c r="A980" s="188"/>
      <c r="B980" s="188"/>
      <c r="C980" s="188"/>
      <c r="D980" s="188"/>
      <c r="E980" s="188"/>
      <c r="F980" s="188"/>
      <c r="G980" s="188"/>
      <c r="H980" s="188"/>
      <c r="I980" s="188"/>
      <c r="J980" s="188"/>
      <c r="K980" s="188"/>
      <c r="L980" s="188"/>
      <c r="M980" s="188"/>
      <c r="N980" s="188"/>
      <c r="O980" s="188"/>
      <c r="P980" s="188"/>
      <c r="Q980" s="188"/>
      <c r="R980" s="188"/>
      <c r="S980" s="188"/>
      <c r="T980" s="188"/>
    </row>
    <row r="981" spans="1:20" ht="14.25" customHeight="1">
      <c r="A981" s="188"/>
      <c r="B981" s="188"/>
      <c r="C981" s="188"/>
      <c r="D981" s="188"/>
      <c r="E981" s="188"/>
      <c r="F981" s="188"/>
      <c r="G981" s="188"/>
      <c r="H981" s="188"/>
      <c r="I981" s="188"/>
      <c r="J981" s="188"/>
      <c r="K981" s="188"/>
      <c r="L981" s="188"/>
      <c r="M981" s="188"/>
      <c r="N981" s="188"/>
      <c r="O981" s="188"/>
      <c r="P981" s="188"/>
      <c r="Q981" s="188"/>
      <c r="R981" s="188"/>
      <c r="S981" s="188"/>
      <c r="T981" s="188"/>
    </row>
    <row r="982" spans="1:20" ht="14.25" customHeight="1">
      <c r="A982" s="188"/>
      <c r="B982" s="188"/>
      <c r="C982" s="188"/>
      <c r="D982" s="188"/>
      <c r="E982" s="188"/>
      <c r="F982" s="188"/>
      <c r="G982" s="188"/>
      <c r="H982" s="188"/>
      <c r="I982" s="188"/>
      <c r="J982" s="188"/>
      <c r="K982" s="188"/>
      <c r="L982" s="188"/>
      <c r="M982" s="188"/>
      <c r="N982" s="188"/>
      <c r="O982" s="188"/>
      <c r="P982" s="188"/>
      <c r="Q982" s="188"/>
      <c r="R982" s="188"/>
      <c r="S982" s="188"/>
      <c r="T982" s="188"/>
    </row>
    <row r="983" spans="1:20" ht="14.25" customHeight="1">
      <c r="A983" s="188"/>
      <c r="B983" s="188"/>
      <c r="C983" s="188"/>
      <c r="D983" s="188"/>
      <c r="E983" s="188"/>
      <c r="F983" s="188"/>
      <c r="G983" s="188"/>
      <c r="H983" s="188"/>
      <c r="I983" s="188"/>
      <c r="J983" s="188"/>
      <c r="K983" s="188"/>
      <c r="L983" s="188"/>
      <c r="M983" s="188"/>
      <c r="N983" s="188"/>
      <c r="O983" s="188"/>
      <c r="P983" s="188"/>
      <c r="Q983" s="188"/>
      <c r="R983" s="188"/>
      <c r="S983" s="188"/>
      <c r="T983" s="188"/>
    </row>
    <row r="984" spans="1:20" ht="14.25" customHeight="1">
      <c r="A984" s="188"/>
      <c r="B984" s="188"/>
      <c r="C984" s="188"/>
      <c r="D984" s="188"/>
      <c r="E984" s="188"/>
      <c r="F984" s="188"/>
      <c r="G984" s="188"/>
      <c r="H984" s="188"/>
      <c r="I984" s="188"/>
      <c r="J984" s="188"/>
      <c r="K984" s="188"/>
      <c r="L984" s="188"/>
      <c r="M984" s="188"/>
      <c r="N984" s="188"/>
      <c r="O984" s="188"/>
      <c r="P984" s="188"/>
      <c r="Q984" s="188"/>
      <c r="R984" s="188"/>
      <c r="S984" s="188"/>
      <c r="T984" s="188"/>
    </row>
    <row r="985" spans="1:20" ht="14.25" customHeight="1">
      <c r="A985" s="188"/>
      <c r="B985" s="188"/>
      <c r="C985" s="188"/>
      <c r="D985" s="188"/>
      <c r="E985" s="188"/>
      <c r="F985" s="188"/>
      <c r="G985" s="188"/>
      <c r="H985" s="188"/>
      <c r="I985" s="188"/>
      <c r="J985" s="188"/>
      <c r="K985" s="188"/>
      <c r="L985" s="188"/>
      <c r="M985" s="188"/>
      <c r="N985" s="188"/>
      <c r="O985" s="188"/>
      <c r="P985" s="188"/>
      <c r="Q985" s="188"/>
      <c r="R985" s="188"/>
      <c r="S985" s="188"/>
      <c r="T985" s="188"/>
    </row>
    <row r="986" spans="1:20" ht="14.25" customHeight="1">
      <c r="A986" s="188"/>
      <c r="B986" s="188"/>
      <c r="C986" s="188"/>
      <c r="D986" s="188"/>
      <c r="E986" s="188"/>
      <c r="F986" s="188"/>
      <c r="G986" s="188"/>
      <c r="H986" s="188"/>
      <c r="I986" s="188"/>
      <c r="J986" s="188"/>
      <c r="K986" s="188"/>
      <c r="L986" s="188"/>
      <c r="M986" s="188"/>
      <c r="N986" s="188"/>
      <c r="O986" s="188"/>
      <c r="P986" s="188"/>
      <c r="Q986" s="188"/>
      <c r="R986" s="188"/>
      <c r="S986" s="188"/>
      <c r="T986" s="188"/>
    </row>
    <row r="987" spans="1:20" ht="14.25" customHeight="1">
      <c r="A987" s="188"/>
      <c r="B987" s="188"/>
      <c r="C987" s="188"/>
      <c r="D987" s="188"/>
      <c r="E987" s="188"/>
      <c r="F987" s="188"/>
      <c r="G987" s="188"/>
      <c r="H987" s="188"/>
      <c r="I987" s="188"/>
      <c r="J987" s="188"/>
      <c r="K987" s="188"/>
      <c r="L987" s="188"/>
      <c r="M987" s="188"/>
      <c r="N987" s="188"/>
      <c r="O987" s="188"/>
      <c r="P987" s="188"/>
      <c r="Q987" s="188"/>
      <c r="R987" s="188"/>
      <c r="S987" s="188"/>
      <c r="T987" s="188"/>
    </row>
    <row r="988" spans="1:20" ht="14.25" customHeight="1">
      <c r="A988" s="188"/>
      <c r="B988" s="188"/>
      <c r="C988" s="188"/>
      <c r="D988" s="188"/>
      <c r="E988" s="188"/>
      <c r="F988" s="188"/>
      <c r="G988" s="188"/>
      <c r="H988" s="188"/>
      <c r="I988" s="188"/>
      <c r="J988" s="188"/>
      <c r="K988" s="188"/>
      <c r="L988" s="188"/>
      <c r="M988" s="188"/>
      <c r="N988" s="188"/>
      <c r="O988" s="188"/>
      <c r="P988" s="188"/>
      <c r="Q988" s="188"/>
      <c r="R988" s="188"/>
      <c r="S988" s="188"/>
      <c r="T988" s="188"/>
    </row>
    <row r="989" spans="1:20" ht="14.25" customHeight="1">
      <c r="A989" s="188"/>
      <c r="B989" s="188"/>
      <c r="C989" s="188"/>
      <c r="D989" s="188"/>
      <c r="E989" s="188"/>
      <c r="F989" s="188"/>
      <c r="G989" s="188"/>
      <c r="H989" s="188"/>
      <c r="I989" s="188"/>
      <c r="J989" s="188"/>
      <c r="K989" s="188"/>
      <c r="L989" s="188"/>
      <c r="M989" s="188"/>
      <c r="N989" s="188"/>
      <c r="O989" s="188"/>
      <c r="P989" s="188"/>
      <c r="Q989" s="188"/>
      <c r="R989" s="188"/>
      <c r="S989" s="188"/>
      <c r="T989" s="188"/>
    </row>
    <row r="990" spans="1:20" ht="14.25" customHeight="1">
      <c r="A990" s="188"/>
      <c r="B990" s="188"/>
      <c r="C990" s="188"/>
      <c r="D990" s="188"/>
      <c r="E990" s="188"/>
      <c r="F990" s="188"/>
      <c r="G990" s="188"/>
      <c r="H990" s="188"/>
      <c r="I990" s="188"/>
      <c r="J990" s="188"/>
      <c r="K990" s="188"/>
      <c r="L990" s="188"/>
      <c r="M990" s="188"/>
      <c r="N990" s="188"/>
      <c r="O990" s="188"/>
      <c r="P990" s="188"/>
      <c r="Q990" s="188"/>
      <c r="R990" s="188"/>
      <c r="S990" s="188"/>
      <c r="T990" s="188"/>
    </row>
    <row r="991" spans="1:20" ht="14.25" customHeight="1">
      <c r="A991" s="188"/>
      <c r="B991" s="188"/>
      <c r="C991" s="188"/>
      <c r="D991" s="188"/>
      <c r="E991" s="188"/>
      <c r="F991" s="188"/>
      <c r="G991" s="188"/>
      <c r="H991" s="188"/>
      <c r="I991" s="188"/>
      <c r="J991" s="188"/>
      <c r="K991" s="188"/>
      <c r="L991" s="188"/>
      <c r="M991" s="188"/>
      <c r="N991" s="188"/>
      <c r="O991" s="188"/>
      <c r="P991" s="188"/>
      <c r="Q991" s="188"/>
      <c r="R991" s="188"/>
      <c r="S991" s="188"/>
      <c r="T991" s="188"/>
    </row>
    <row r="992" spans="1:20" ht="14.25" customHeight="1">
      <c r="A992" s="188"/>
      <c r="B992" s="188"/>
      <c r="C992" s="188"/>
      <c r="D992" s="188"/>
      <c r="E992" s="188"/>
      <c r="F992" s="188"/>
      <c r="G992" s="188"/>
      <c r="H992" s="188"/>
      <c r="I992" s="188"/>
      <c r="J992" s="188"/>
      <c r="K992" s="188"/>
      <c r="L992" s="188"/>
      <c r="M992" s="188"/>
      <c r="N992" s="188"/>
      <c r="O992" s="188"/>
      <c r="P992" s="188"/>
      <c r="Q992" s="188"/>
      <c r="R992" s="188"/>
      <c r="S992" s="188"/>
      <c r="T992" s="188"/>
    </row>
    <row r="993" spans="1:20" ht="14.25" customHeight="1">
      <c r="A993" s="188"/>
      <c r="B993" s="188"/>
      <c r="C993" s="188"/>
      <c r="D993" s="188"/>
      <c r="E993" s="188"/>
      <c r="F993" s="188"/>
      <c r="G993" s="188"/>
      <c r="H993" s="188"/>
      <c r="I993" s="188"/>
      <c r="J993" s="188"/>
      <c r="K993" s="188"/>
      <c r="L993" s="188"/>
      <c r="M993" s="188"/>
      <c r="N993" s="188"/>
      <c r="O993" s="188"/>
      <c r="P993" s="188"/>
      <c r="Q993" s="188"/>
      <c r="R993" s="188"/>
      <c r="S993" s="188"/>
      <c r="T993" s="188"/>
    </row>
    <row r="994" spans="1:20" ht="14.25" customHeight="1">
      <c r="A994" s="188"/>
      <c r="B994" s="188"/>
      <c r="C994" s="188"/>
      <c r="D994" s="188"/>
      <c r="E994" s="188"/>
      <c r="F994" s="188"/>
      <c r="G994" s="188"/>
      <c r="H994" s="188"/>
      <c r="I994" s="188"/>
      <c r="J994" s="188"/>
      <c r="K994" s="188"/>
      <c r="L994" s="188"/>
      <c r="M994" s="188"/>
      <c r="N994" s="188"/>
      <c r="O994" s="188"/>
      <c r="P994" s="188"/>
      <c r="Q994" s="188"/>
      <c r="R994" s="188"/>
      <c r="S994" s="188"/>
      <c r="T994" s="188"/>
    </row>
    <row r="995" spans="1:20" ht="14.25" customHeight="1">
      <c r="A995" s="188"/>
      <c r="B995" s="188"/>
      <c r="C995" s="188"/>
      <c r="D995" s="188"/>
      <c r="E995" s="188"/>
      <c r="F995" s="188"/>
      <c r="G995" s="188"/>
      <c r="H995" s="188"/>
      <c r="I995" s="188"/>
      <c r="J995" s="188"/>
      <c r="K995" s="188"/>
      <c r="L995" s="188"/>
      <c r="M995" s="188"/>
      <c r="N995" s="188"/>
      <c r="O995" s="188"/>
      <c r="P995" s="188"/>
      <c r="Q995" s="188"/>
      <c r="R995" s="188"/>
      <c r="S995" s="188"/>
      <c r="T995" s="188"/>
    </row>
    <row r="996" spans="1:20" ht="14.25" customHeight="1">
      <c r="A996" s="188"/>
      <c r="B996" s="188"/>
      <c r="C996" s="188"/>
      <c r="D996" s="188"/>
      <c r="E996" s="188"/>
      <c r="F996" s="188"/>
      <c r="G996" s="188"/>
      <c r="H996" s="188"/>
      <c r="I996" s="188"/>
      <c r="J996" s="188"/>
      <c r="K996" s="188"/>
      <c r="L996" s="188"/>
      <c r="M996" s="188"/>
      <c r="N996" s="188"/>
      <c r="O996" s="188"/>
      <c r="P996" s="188"/>
      <c r="Q996" s="188"/>
      <c r="R996" s="188"/>
      <c r="S996" s="188"/>
      <c r="T996" s="188"/>
    </row>
    <row r="997" spans="1:20" ht="14.25" customHeight="1">
      <c r="A997" s="188"/>
      <c r="B997" s="188"/>
      <c r="C997" s="188"/>
      <c r="D997" s="188"/>
      <c r="E997" s="188"/>
      <c r="F997" s="188"/>
      <c r="G997" s="188"/>
      <c r="H997" s="188"/>
      <c r="I997" s="188"/>
      <c r="J997" s="188"/>
      <c r="K997" s="188"/>
      <c r="L997" s="188"/>
      <c r="M997" s="188"/>
      <c r="N997" s="188"/>
      <c r="O997" s="188"/>
      <c r="P997" s="188"/>
      <c r="Q997" s="188"/>
      <c r="R997" s="188"/>
      <c r="S997" s="188"/>
      <c r="T997" s="188"/>
    </row>
    <row r="998" spans="1:20" ht="14.25" customHeight="1">
      <c r="A998" s="188"/>
      <c r="B998" s="188"/>
      <c r="C998" s="188"/>
      <c r="D998" s="188"/>
      <c r="E998" s="188"/>
      <c r="F998" s="188"/>
      <c r="G998" s="188"/>
      <c r="H998" s="188"/>
      <c r="I998" s="188"/>
      <c r="J998" s="188"/>
      <c r="K998" s="188"/>
      <c r="L998" s="188"/>
      <c r="M998" s="188"/>
      <c r="N998" s="188"/>
      <c r="O998" s="188"/>
      <c r="P998" s="188"/>
      <c r="Q998" s="188"/>
      <c r="R998" s="188"/>
      <c r="S998" s="188"/>
      <c r="T998" s="188"/>
    </row>
    <row r="999" spans="1:20" ht="14.25" customHeight="1">
      <c r="A999" s="188"/>
      <c r="B999" s="188"/>
      <c r="C999" s="188"/>
      <c r="D999" s="188"/>
      <c r="E999" s="188"/>
      <c r="F999" s="188"/>
      <c r="G999" s="188"/>
      <c r="H999" s="188"/>
      <c r="I999" s="188"/>
      <c r="J999" s="188"/>
      <c r="K999" s="188"/>
      <c r="L999" s="188"/>
      <c r="M999" s="188"/>
      <c r="N999" s="188"/>
      <c r="O999" s="188"/>
      <c r="P999" s="188"/>
      <c r="Q999" s="188"/>
      <c r="R999" s="188"/>
      <c r="S999" s="188"/>
      <c r="T999" s="188"/>
    </row>
    <row r="1000" spans="1:20" ht="14.25" customHeight="1">
      <c r="A1000" s="188"/>
      <c r="B1000" s="188"/>
      <c r="C1000" s="188"/>
      <c r="D1000" s="188"/>
      <c r="E1000" s="188"/>
      <c r="F1000" s="188"/>
      <c r="G1000" s="188"/>
      <c r="H1000" s="188"/>
      <c r="I1000" s="188"/>
      <c r="J1000" s="188"/>
      <c r="K1000" s="188"/>
      <c r="L1000" s="188"/>
      <c r="M1000" s="188"/>
      <c r="N1000" s="188"/>
      <c r="O1000" s="188"/>
      <c r="P1000" s="188"/>
      <c r="Q1000" s="188"/>
      <c r="R1000" s="188"/>
      <c r="S1000" s="188"/>
      <c r="T1000" s="188"/>
    </row>
    <row r="1001" spans="1:20" ht="14.25" customHeight="1">
      <c r="A1001" s="188"/>
      <c r="B1001" s="188"/>
      <c r="C1001" s="188"/>
      <c r="D1001" s="188"/>
      <c r="E1001" s="188"/>
      <c r="F1001" s="188"/>
      <c r="G1001" s="188"/>
      <c r="H1001" s="188"/>
      <c r="I1001" s="188"/>
      <c r="J1001" s="188"/>
      <c r="K1001" s="188"/>
      <c r="L1001" s="188"/>
      <c r="M1001" s="188"/>
      <c r="N1001" s="188"/>
      <c r="O1001" s="188"/>
      <c r="P1001" s="188"/>
      <c r="Q1001" s="188"/>
      <c r="R1001" s="188"/>
      <c r="S1001" s="188"/>
      <c r="T1001" s="188"/>
    </row>
    <row r="1002" spans="1:20" ht="14.25" customHeight="1">
      <c r="A1002" s="188"/>
      <c r="B1002" s="188"/>
      <c r="C1002" s="188"/>
      <c r="D1002" s="188"/>
      <c r="E1002" s="188"/>
      <c r="F1002" s="188"/>
      <c r="G1002" s="188"/>
      <c r="H1002" s="188"/>
      <c r="I1002" s="188"/>
      <c r="J1002" s="188"/>
      <c r="K1002" s="188"/>
      <c r="L1002" s="188"/>
      <c r="M1002" s="188"/>
      <c r="N1002" s="188"/>
      <c r="O1002" s="188"/>
      <c r="P1002" s="188"/>
      <c r="Q1002" s="188"/>
      <c r="R1002" s="188"/>
      <c r="S1002" s="188"/>
      <c r="T1002" s="188"/>
    </row>
    <row r="1003" spans="1:20" ht="14.25" customHeight="1">
      <c r="A1003" s="188"/>
      <c r="B1003" s="188"/>
      <c r="C1003" s="188"/>
      <c r="D1003" s="188"/>
      <c r="E1003" s="188"/>
      <c r="F1003" s="188"/>
      <c r="G1003" s="188"/>
      <c r="H1003" s="188"/>
      <c r="I1003" s="188"/>
      <c r="J1003" s="188"/>
      <c r="K1003" s="188"/>
      <c r="L1003" s="188"/>
      <c r="M1003" s="188"/>
      <c r="N1003" s="188"/>
      <c r="O1003" s="188"/>
      <c r="P1003" s="188"/>
      <c r="Q1003" s="188"/>
      <c r="R1003" s="188"/>
      <c r="S1003" s="188"/>
      <c r="T1003" s="188"/>
    </row>
    <row r="1004" spans="1:20" ht="14.25" customHeight="1">
      <c r="A1004" s="188"/>
      <c r="B1004" s="188"/>
      <c r="C1004" s="188"/>
      <c r="D1004" s="188"/>
      <c r="E1004" s="188"/>
      <c r="F1004" s="188"/>
      <c r="G1004" s="188"/>
      <c r="H1004" s="188"/>
      <c r="I1004" s="188"/>
      <c r="J1004" s="188"/>
      <c r="K1004" s="188"/>
      <c r="L1004" s="188"/>
      <c r="M1004" s="188"/>
      <c r="N1004" s="188"/>
      <c r="O1004" s="188"/>
      <c r="P1004" s="188"/>
      <c r="Q1004" s="188"/>
      <c r="R1004" s="188"/>
      <c r="S1004" s="188"/>
      <c r="T1004" s="188"/>
    </row>
    <row r="1005" spans="1:20" ht="14.25" customHeight="1">
      <c r="A1005" s="188"/>
      <c r="B1005" s="188"/>
      <c r="C1005" s="188"/>
      <c r="D1005" s="188"/>
      <c r="E1005" s="188"/>
      <c r="F1005" s="188"/>
      <c r="G1005" s="188"/>
      <c r="H1005" s="188"/>
      <c r="I1005" s="188"/>
      <c r="J1005" s="188"/>
      <c r="K1005" s="188"/>
      <c r="L1005" s="188"/>
      <c r="M1005" s="188"/>
      <c r="N1005" s="188"/>
      <c r="O1005" s="188"/>
      <c r="P1005" s="188"/>
      <c r="Q1005" s="188"/>
      <c r="R1005" s="188"/>
      <c r="S1005" s="188"/>
      <c r="T1005" s="188"/>
    </row>
    <row r="1006" spans="1:20" ht="14.25" customHeight="1">
      <c r="A1006" s="188"/>
      <c r="B1006" s="188"/>
      <c r="C1006" s="188"/>
      <c r="D1006" s="188"/>
      <c r="E1006" s="188"/>
      <c r="F1006" s="188"/>
      <c r="G1006" s="188"/>
      <c r="H1006" s="188"/>
      <c r="I1006" s="188"/>
      <c r="J1006" s="188"/>
      <c r="K1006" s="188"/>
      <c r="L1006" s="188"/>
      <c r="M1006" s="188"/>
      <c r="N1006" s="188"/>
      <c r="O1006" s="188"/>
      <c r="P1006" s="188"/>
      <c r="Q1006" s="188"/>
      <c r="R1006" s="188"/>
      <c r="S1006" s="188"/>
      <c r="T1006" s="188"/>
    </row>
    <row r="1007" spans="1:20" ht="14.25" customHeight="1">
      <c r="A1007" s="188"/>
      <c r="B1007" s="188"/>
      <c r="C1007" s="188"/>
      <c r="D1007" s="188"/>
      <c r="E1007" s="188"/>
      <c r="F1007" s="188"/>
      <c r="G1007" s="188"/>
      <c r="H1007" s="188"/>
      <c r="I1007" s="188"/>
      <c r="J1007" s="188"/>
      <c r="K1007" s="188"/>
      <c r="L1007" s="188"/>
      <c r="M1007" s="188"/>
      <c r="N1007" s="188"/>
      <c r="O1007" s="188"/>
      <c r="P1007" s="188"/>
      <c r="Q1007" s="188"/>
      <c r="R1007" s="188"/>
      <c r="S1007" s="188"/>
      <c r="T1007" s="188"/>
    </row>
    <row r="1008" spans="1:20" ht="14.25" customHeight="1">
      <c r="A1008" s="188"/>
      <c r="B1008" s="188"/>
      <c r="C1008" s="188"/>
      <c r="D1008" s="188"/>
      <c r="E1008" s="188"/>
      <c r="F1008" s="188"/>
      <c r="G1008" s="188"/>
      <c r="H1008" s="188"/>
      <c r="I1008" s="188"/>
      <c r="J1008" s="188"/>
      <c r="K1008" s="188"/>
      <c r="L1008" s="188"/>
      <c r="M1008" s="188"/>
      <c r="N1008" s="188"/>
      <c r="O1008" s="188"/>
      <c r="P1008" s="188"/>
      <c r="Q1008" s="188"/>
      <c r="R1008" s="188"/>
      <c r="S1008" s="188"/>
      <c r="T1008" s="188"/>
    </row>
    <row r="1009" spans="1:20" ht="14.25" customHeight="1">
      <c r="A1009" s="188"/>
      <c r="B1009" s="188"/>
      <c r="C1009" s="188"/>
      <c r="D1009" s="188"/>
      <c r="E1009" s="188"/>
      <c r="F1009" s="188"/>
      <c r="G1009" s="188"/>
      <c r="H1009" s="188"/>
      <c r="I1009" s="188"/>
      <c r="J1009" s="188"/>
      <c r="K1009" s="188"/>
      <c r="L1009" s="188"/>
      <c r="M1009" s="188"/>
      <c r="N1009" s="188"/>
      <c r="O1009" s="188"/>
      <c r="P1009" s="188"/>
      <c r="Q1009" s="188"/>
      <c r="R1009" s="188"/>
      <c r="S1009" s="188"/>
      <c r="T1009" s="188"/>
    </row>
    <row r="1010" spans="1:20" ht="14.25" customHeight="1">
      <c r="A1010" s="188"/>
      <c r="B1010" s="188"/>
      <c r="C1010" s="188"/>
      <c r="D1010" s="188"/>
      <c r="E1010" s="188"/>
      <c r="F1010" s="188"/>
      <c r="G1010" s="188"/>
      <c r="H1010" s="188"/>
      <c r="I1010" s="188"/>
      <c r="J1010" s="188"/>
      <c r="K1010" s="188"/>
      <c r="L1010" s="188"/>
      <c r="M1010" s="188"/>
      <c r="N1010" s="188"/>
      <c r="O1010" s="188"/>
      <c r="P1010" s="188"/>
      <c r="Q1010" s="188"/>
      <c r="R1010" s="188"/>
      <c r="S1010" s="188"/>
      <c r="T1010" s="188"/>
    </row>
    <row r="1011" spans="1:20" ht="14.25" customHeight="1">
      <c r="A1011" s="188"/>
      <c r="B1011" s="188"/>
      <c r="C1011" s="188"/>
      <c r="D1011" s="188"/>
      <c r="E1011" s="188"/>
      <c r="F1011" s="188"/>
      <c r="G1011" s="188"/>
      <c r="H1011" s="188"/>
      <c r="I1011" s="188"/>
      <c r="J1011" s="188"/>
      <c r="K1011" s="188"/>
      <c r="L1011" s="188"/>
      <c r="M1011" s="188"/>
      <c r="N1011" s="188"/>
      <c r="O1011" s="188"/>
      <c r="P1011" s="188"/>
      <c r="Q1011" s="188"/>
      <c r="R1011" s="188"/>
      <c r="S1011" s="188"/>
      <c r="T1011" s="188"/>
    </row>
    <row r="1012" spans="1:20" ht="14.25" customHeight="1">
      <c r="A1012" s="188"/>
      <c r="B1012" s="188"/>
      <c r="C1012" s="188"/>
      <c r="D1012" s="188"/>
      <c r="E1012" s="188"/>
      <c r="F1012" s="188"/>
      <c r="G1012" s="188"/>
      <c r="H1012" s="188"/>
      <c r="I1012" s="188"/>
      <c r="J1012" s="188"/>
      <c r="K1012" s="188"/>
      <c r="L1012" s="188"/>
      <c r="M1012" s="188"/>
      <c r="N1012" s="188"/>
      <c r="O1012" s="188"/>
      <c r="P1012" s="188"/>
      <c r="Q1012" s="188"/>
      <c r="R1012" s="188"/>
      <c r="S1012" s="188"/>
      <c r="T1012" s="188"/>
    </row>
    <row r="1013" spans="1:20" ht="14.25" customHeight="1">
      <c r="A1013" s="188"/>
      <c r="B1013" s="188"/>
      <c r="C1013" s="188"/>
      <c r="D1013" s="188"/>
      <c r="E1013" s="188"/>
      <c r="F1013" s="188"/>
      <c r="G1013" s="188"/>
      <c r="H1013" s="188"/>
      <c r="I1013" s="188"/>
      <c r="J1013" s="188"/>
      <c r="K1013" s="188"/>
      <c r="L1013" s="188"/>
      <c r="M1013" s="188"/>
      <c r="N1013" s="188"/>
      <c r="O1013" s="188"/>
      <c r="P1013" s="188"/>
      <c r="Q1013" s="188"/>
      <c r="R1013" s="188"/>
      <c r="S1013" s="188"/>
      <c r="T1013" s="188"/>
    </row>
    <row r="1014" spans="1:20" ht="14.25" customHeight="1">
      <c r="A1014" s="188"/>
      <c r="B1014" s="188"/>
      <c r="C1014" s="188"/>
      <c r="D1014" s="188"/>
      <c r="E1014" s="188"/>
      <c r="F1014" s="188"/>
      <c r="G1014" s="188"/>
      <c r="H1014" s="188"/>
      <c r="I1014" s="188"/>
      <c r="J1014" s="188"/>
      <c r="K1014" s="188"/>
      <c r="L1014" s="188"/>
      <c r="M1014" s="188"/>
      <c r="N1014" s="188"/>
      <c r="O1014" s="188"/>
      <c r="P1014" s="188"/>
      <c r="Q1014" s="188"/>
      <c r="R1014" s="188"/>
      <c r="S1014" s="188"/>
      <c r="T1014" s="188"/>
    </row>
    <row r="1015" spans="1:20" ht="14.25" customHeight="1">
      <c r="A1015" s="188"/>
      <c r="B1015" s="188"/>
      <c r="C1015" s="188"/>
      <c r="D1015" s="188"/>
      <c r="E1015" s="188"/>
      <c r="F1015" s="188"/>
      <c r="G1015" s="188"/>
      <c r="H1015" s="188"/>
      <c r="I1015" s="188"/>
      <c r="J1015" s="188"/>
      <c r="K1015" s="188"/>
      <c r="L1015" s="188"/>
      <c r="M1015" s="188"/>
      <c r="N1015" s="188"/>
      <c r="O1015" s="188"/>
      <c r="P1015" s="188"/>
      <c r="Q1015" s="188"/>
      <c r="R1015" s="188"/>
      <c r="S1015" s="188"/>
      <c r="T1015" s="188"/>
    </row>
    <row r="1016" spans="1:20" ht="14.25" customHeight="1">
      <c r="A1016" s="188"/>
      <c r="B1016" s="188"/>
      <c r="C1016" s="188"/>
      <c r="D1016" s="188"/>
      <c r="E1016" s="188"/>
      <c r="F1016" s="188"/>
      <c r="G1016" s="188"/>
      <c r="H1016" s="188"/>
      <c r="I1016" s="188"/>
      <c r="J1016" s="188"/>
      <c r="K1016" s="188"/>
      <c r="L1016" s="188"/>
      <c r="M1016" s="188"/>
      <c r="N1016" s="188"/>
      <c r="O1016" s="188"/>
      <c r="P1016" s="188"/>
      <c r="Q1016" s="188"/>
      <c r="R1016" s="188"/>
      <c r="S1016" s="188"/>
      <c r="T1016" s="188"/>
    </row>
    <row r="1017" spans="1:20" ht="14.25" customHeight="1">
      <c r="A1017" s="188"/>
      <c r="B1017" s="188"/>
      <c r="C1017" s="188"/>
      <c r="D1017" s="188"/>
      <c r="E1017" s="188"/>
      <c r="F1017" s="188"/>
      <c r="G1017" s="188"/>
      <c r="H1017" s="188"/>
      <c r="I1017" s="188"/>
      <c r="J1017" s="188"/>
      <c r="K1017" s="188"/>
      <c r="L1017" s="188"/>
      <c r="M1017" s="188"/>
      <c r="N1017" s="188"/>
      <c r="O1017" s="188"/>
      <c r="P1017" s="188"/>
      <c r="Q1017" s="188"/>
      <c r="R1017" s="188"/>
      <c r="S1017" s="188"/>
      <c r="T1017" s="188"/>
    </row>
    <row r="1018" spans="1:20" ht="14.25" customHeight="1">
      <c r="A1018" s="188"/>
      <c r="B1018" s="188"/>
      <c r="C1018" s="188"/>
      <c r="D1018" s="188"/>
      <c r="E1018" s="188"/>
      <c r="F1018" s="188"/>
      <c r="G1018" s="188"/>
      <c r="H1018" s="188"/>
      <c r="I1018" s="188"/>
      <c r="J1018" s="188"/>
      <c r="K1018" s="188"/>
      <c r="L1018" s="188"/>
      <c r="M1018" s="188"/>
      <c r="N1018" s="188"/>
      <c r="O1018" s="188"/>
      <c r="P1018" s="188"/>
      <c r="Q1018" s="188"/>
      <c r="R1018" s="188"/>
      <c r="S1018" s="188"/>
      <c r="T1018" s="188"/>
    </row>
    <row r="1019" spans="1:20" ht="14.25" customHeight="1">
      <c r="A1019" s="188"/>
      <c r="B1019" s="188"/>
      <c r="C1019" s="188"/>
      <c r="D1019" s="188"/>
      <c r="E1019" s="188"/>
      <c r="F1019" s="188"/>
      <c r="G1019" s="188"/>
      <c r="H1019" s="188"/>
      <c r="I1019" s="188"/>
      <c r="J1019" s="188"/>
      <c r="K1019" s="188"/>
      <c r="L1019" s="188"/>
      <c r="M1019" s="188"/>
      <c r="N1019" s="188"/>
      <c r="O1019" s="188"/>
      <c r="P1019" s="188"/>
      <c r="Q1019" s="188"/>
      <c r="R1019" s="188"/>
      <c r="S1019" s="188"/>
      <c r="T1019" s="188"/>
    </row>
    <row r="1020" spans="1:20" ht="14.25" customHeight="1">
      <c r="A1020" s="188"/>
      <c r="B1020" s="188"/>
      <c r="C1020" s="188"/>
      <c r="D1020" s="188"/>
      <c r="E1020" s="188"/>
      <c r="F1020" s="188"/>
      <c r="G1020" s="188"/>
      <c r="H1020" s="188"/>
      <c r="I1020" s="188"/>
      <c r="J1020" s="188"/>
      <c r="K1020" s="188"/>
      <c r="L1020" s="188"/>
      <c r="M1020" s="188"/>
      <c r="N1020" s="188"/>
      <c r="O1020" s="188"/>
      <c r="P1020" s="188"/>
      <c r="Q1020" s="188"/>
      <c r="R1020" s="188"/>
      <c r="S1020" s="188"/>
      <c r="T1020" s="188"/>
    </row>
    <row r="1021" spans="1:20" ht="14.25" customHeight="1">
      <c r="A1021" s="188"/>
      <c r="B1021" s="188"/>
      <c r="C1021" s="188"/>
      <c r="D1021" s="188"/>
      <c r="E1021" s="188"/>
      <c r="F1021" s="188"/>
      <c r="G1021" s="188"/>
      <c r="H1021" s="188"/>
      <c r="I1021" s="188"/>
      <c r="J1021" s="188"/>
      <c r="K1021" s="188"/>
      <c r="L1021" s="188"/>
      <c r="M1021" s="188"/>
      <c r="N1021" s="188"/>
      <c r="O1021" s="188"/>
      <c r="P1021" s="188"/>
      <c r="Q1021" s="188"/>
      <c r="R1021" s="188"/>
      <c r="S1021" s="188"/>
      <c r="T1021" s="188"/>
    </row>
    <row r="1022" spans="1:20" ht="14.25" customHeight="1">
      <c r="A1022" s="188"/>
      <c r="B1022" s="188"/>
      <c r="C1022" s="188"/>
      <c r="D1022" s="188"/>
      <c r="E1022" s="188"/>
      <c r="F1022" s="188"/>
      <c r="G1022" s="188"/>
      <c r="H1022" s="188"/>
      <c r="I1022" s="188"/>
      <c r="J1022" s="188"/>
      <c r="K1022" s="188"/>
      <c r="L1022" s="188"/>
      <c r="M1022" s="188"/>
      <c r="N1022" s="188"/>
      <c r="O1022" s="188"/>
      <c r="P1022" s="188"/>
      <c r="Q1022" s="188"/>
      <c r="R1022" s="188"/>
      <c r="S1022" s="188"/>
      <c r="T1022" s="188"/>
    </row>
    <row r="1023" spans="1:20" ht="14.25" customHeight="1">
      <c r="A1023" s="188"/>
      <c r="B1023" s="188"/>
      <c r="C1023" s="188"/>
      <c r="D1023" s="188"/>
      <c r="E1023" s="188"/>
      <c r="F1023" s="188"/>
      <c r="G1023" s="188"/>
      <c r="H1023" s="188"/>
      <c r="I1023" s="188"/>
      <c r="J1023" s="188"/>
      <c r="K1023" s="188"/>
      <c r="L1023" s="188"/>
      <c r="M1023" s="188"/>
      <c r="N1023" s="188"/>
      <c r="O1023" s="188"/>
      <c r="P1023" s="188"/>
      <c r="Q1023" s="188"/>
      <c r="R1023" s="188"/>
      <c r="S1023" s="188"/>
      <c r="T1023" s="188"/>
    </row>
    <row r="1024" spans="1:20" ht="14.25" customHeight="1">
      <c r="A1024" s="188"/>
      <c r="B1024" s="188"/>
      <c r="C1024" s="188"/>
      <c r="D1024" s="188"/>
      <c r="E1024" s="188"/>
      <c r="F1024" s="188"/>
      <c r="G1024" s="188"/>
      <c r="H1024" s="188"/>
      <c r="I1024" s="188"/>
      <c r="J1024" s="188"/>
      <c r="K1024" s="188"/>
      <c r="L1024" s="188"/>
      <c r="M1024" s="188"/>
      <c r="N1024" s="188"/>
      <c r="O1024" s="188"/>
      <c r="P1024" s="188"/>
      <c r="Q1024" s="188"/>
      <c r="R1024" s="188"/>
      <c r="S1024" s="188"/>
      <c r="T1024" s="188"/>
    </row>
    <row r="1025" spans="1:20" ht="14.25" customHeight="1">
      <c r="A1025" s="188"/>
      <c r="B1025" s="188"/>
      <c r="C1025" s="188"/>
      <c r="D1025" s="188"/>
      <c r="E1025" s="188"/>
      <c r="F1025" s="188"/>
      <c r="G1025" s="188"/>
      <c r="H1025" s="188"/>
      <c r="I1025" s="188"/>
      <c r="J1025" s="188"/>
      <c r="K1025" s="188"/>
      <c r="L1025" s="188"/>
      <c r="M1025" s="188"/>
      <c r="N1025" s="188"/>
      <c r="O1025" s="188"/>
      <c r="P1025" s="188"/>
      <c r="Q1025" s="188"/>
      <c r="R1025" s="188"/>
      <c r="S1025" s="188"/>
      <c r="T1025" s="188"/>
    </row>
    <row r="1026" spans="1:20" ht="14.25" customHeight="1">
      <c r="A1026" s="188"/>
      <c r="B1026" s="188"/>
      <c r="C1026" s="188"/>
      <c r="D1026" s="188"/>
      <c r="E1026" s="188"/>
      <c r="F1026" s="188"/>
      <c r="G1026" s="188"/>
      <c r="H1026" s="188"/>
      <c r="I1026" s="188"/>
      <c r="J1026" s="188"/>
      <c r="K1026" s="188"/>
      <c r="L1026" s="188"/>
      <c r="M1026" s="188"/>
      <c r="N1026" s="188"/>
      <c r="O1026" s="188"/>
      <c r="P1026" s="188"/>
      <c r="Q1026" s="188"/>
      <c r="R1026" s="188"/>
      <c r="S1026" s="188"/>
      <c r="T1026" s="188"/>
    </row>
    <row r="1027" spans="1:20" ht="14.25" customHeight="1">
      <c r="A1027" s="188"/>
      <c r="B1027" s="188"/>
      <c r="C1027" s="188"/>
      <c r="D1027" s="188"/>
      <c r="E1027" s="188"/>
      <c r="F1027" s="188"/>
      <c r="G1027" s="188"/>
      <c r="H1027" s="188"/>
      <c r="I1027" s="188"/>
      <c r="J1027" s="188"/>
      <c r="K1027" s="188"/>
      <c r="L1027" s="188"/>
      <c r="M1027" s="188"/>
      <c r="N1027" s="188"/>
      <c r="O1027" s="188"/>
      <c r="P1027" s="188"/>
      <c r="Q1027" s="188"/>
      <c r="R1027" s="188"/>
      <c r="S1027" s="188"/>
      <c r="T1027" s="188"/>
    </row>
    <row r="1028" spans="1:20" ht="14.25" customHeight="1">
      <c r="A1028" s="188"/>
      <c r="B1028" s="188"/>
      <c r="C1028" s="188"/>
      <c r="D1028" s="188"/>
      <c r="E1028" s="188"/>
      <c r="F1028" s="188"/>
      <c r="G1028" s="188"/>
      <c r="H1028" s="188"/>
      <c r="I1028" s="188"/>
      <c r="J1028" s="188"/>
      <c r="K1028" s="188"/>
      <c r="L1028" s="188"/>
      <c r="M1028" s="188"/>
      <c r="N1028" s="188"/>
      <c r="O1028" s="188"/>
      <c r="P1028" s="188"/>
      <c r="Q1028" s="188"/>
      <c r="R1028" s="188"/>
      <c r="S1028" s="188"/>
      <c r="T1028" s="188"/>
    </row>
    <row r="1029" spans="1:20" ht="14.25" customHeight="1">
      <c r="A1029" s="188"/>
      <c r="B1029" s="188"/>
      <c r="C1029" s="188"/>
      <c r="D1029" s="188"/>
      <c r="E1029" s="188"/>
      <c r="F1029" s="188"/>
      <c r="G1029" s="188"/>
      <c r="H1029" s="188"/>
      <c r="I1029" s="188"/>
      <c r="J1029" s="188"/>
      <c r="K1029" s="188"/>
      <c r="L1029" s="188"/>
      <c r="M1029" s="188"/>
      <c r="N1029" s="188"/>
      <c r="O1029" s="188"/>
      <c r="P1029" s="188"/>
      <c r="Q1029" s="188"/>
      <c r="R1029" s="188"/>
      <c r="S1029" s="188"/>
      <c r="T1029" s="188"/>
    </row>
    <row r="1030" spans="1:20" ht="14.25" customHeight="1">
      <c r="A1030" s="188"/>
      <c r="B1030" s="188"/>
      <c r="C1030" s="188"/>
      <c r="D1030" s="188"/>
      <c r="E1030" s="188"/>
      <c r="F1030" s="188"/>
      <c r="G1030" s="188"/>
      <c r="H1030" s="188"/>
      <c r="I1030" s="188"/>
      <c r="J1030" s="188"/>
      <c r="K1030" s="188"/>
      <c r="L1030" s="188"/>
      <c r="M1030" s="188"/>
      <c r="N1030" s="188"/>
      <c r="O1030" s="188"/>
      <c r="P1030" s="188"/>
      <c r="Q1030" s="188"/>
      <c r="R1030" s="188"/>
      <c r="S1030" s="188"/>
      <c r="T1030" s="188"/>
    </row>
    <row r="1031" spans="1:20" ht="14.25" customHeight="1">
      <c r="A1031" s="188"/>
      <c r="B1031" s="188"/>
      <c r="C1031" s="188"/>
      <c r="D1031" s="188"/>
      <c r="E1031" s="188"/>
      <c r="F1031" s="188"/>
      <c r="G1031" s="188"/>
      <c r="H1031" s="188"/>
      <c r="I1031" s="188"/>
      <c r="J1031" s="188"/>
      <c r="K1031" s="188"/>
      <c r="L1031" s="188"/>
      <c r="M1031" s="188"/>
      <c r="N1031" s="188"/>
      <c r="O1031" s="188"/>
      <c r="P1031" s="188"/>
      <c r="Q1031" s="188"/>
      <c r="R1031" s="188"/>
      <c r="S1031" s="188"/>
      <c r="T1031" s="188"/>
    </row>
    <row r="1032" spans="1:20" ht="14.25" customHeight="1">
      <c r="A1032" s="188"/>
      <c r="B1032" s="188"/>
      <c r="C1032" s="188"/>
      <c r="D1032" s="188"/>
      <c r="E1032" s="188"/>
      <c r="F1032" s="188"/>
      <c r="G1032" s="188"/>
      <c r="H1032" s="188"/>
      <c r="I1032" s="188"/>
      <c r="J1032" s="188"/>
      <c r="K1032" s="188"/>
      <c r="L1032" s="188"/>
      <c r="M1032" s="188"/>
      <c r="N1032" s="188"/>
      <c r="O1032" s="188"/>
      <c r="P1032" s="188"/>
      <c r="Q1032" s="188"/>
      <c r="R1032" s="188"/>
      <c r="S1032" s="188"/>
      <c r="T1032" s="188"/>
    </row>
    <row r="1033" spans="1:20" ht="14.25" customHeight="1">
      <c r="A1033" s="188"/>
      <c r="B1033" s="188"/>
      <c r="C1033" s="188"/>
      <c r="D1033" s="188"/>
      <c r="E1033" s="188"/>
      <c r="F1033" s="188"/>
      <c r="G1033" s="188"/>
      <c r="H1033" s="188"/>
      <c r="I1033" s="188"/>
      <c r="J1033" s="188"/>
      <c r="K1033" s="188"/>
      <c r="L1033" s="188"/>
      <c r="M1033" s="188"/>
      <c r="N1033" s="188"/>
      <c r="O1033" s="188"/>
      <c r="P1033" s="188"/>
      <c r="Q1033" s="188"/>
      <c r="R1033" s="188"/>
      <c r="S1033" s="188"/>
      <c r="T1033" s="188"/>
    </row>
    <row r="1034" spans="1:20" ht="14.25" customHeight="1">
      <c r="A1034" s="188"/>
      <c r="B1034" s="188"/>
      <c r="C1034" s="188"/>
      <c r="D1034" s="188"/>
      <c r="E1034" s="188"/>
      <c r="F1034" s="188"/>
      <c r="G1034" s="188"/>
      <c r="H1034" s="188"/>
      <c r="I1034" s="188"/>
      <c r="J1034" s="188"/>
      <c r="K1034" s="188"/>
      <c r="L1034" s="188"/>
      <c r="M1034" s="188"/>
      <c r="N1034" s="188"/>
      <c r="O1034" s="188"/>
      <c r="P1034" s="188"/>
      <c r="Q1034" s="188"/>
      <c r="R1034" s="188"/>
      <c r="S1034" s="188"/>
      <c r="T1034" s="188"/>
    </row>
    <row r="1035" spans="1:20" ht="14.25" customHeight="1">
      <c r="A1035" s="188"/>
      <c r="B1035" s="188"/>
      <c r="C1035" s="188"/>
      <c r="D1035" s="188"/>
      <c r="E1035" s="188"/>
      <c r="F1035" s="188"/>
      <c r="G1035" s="188"/>
      <c r="H1035" s="188"/>
      <c r="I1035" s="188"/>
      <c r="J1035" s="188"/>
      <c r="K1035" s="188"/>
      <c r="L1035" s="188"/>
      <c r="M1035" s="188"/>
      <c r="N1035" s="188"/>
      <c r="O1035" s="188"/>
      <c r="P1035" s="188"/>
      <c r="Q1035" s="188"/>
      <c r="R1035" s="188"/>
      <c r="S1035" s="188"/>
      <c r="T1035" s="188"/>
    </row>
    <row r="1036" spans="1:20" ht="14.25" customHeight="1">
      <c r="A1036" s="188"/>
      <c r="B1036" s="188"/>
      <c r="C1036" s="188"/>
      <c r="D1036" s="188"/>
      <c r="E1036" s="188"/>
      <c r="F1036" s="188"/>
      <c r="G1036" s="188"/>
      <c r="H1036" s="188"/>
      <c r="I1036" s="188"/>
      <c r="J1036" s="188"/>
      <c r="K1036" s="188"/>
      <c r="L1036" s="188"/>
      <c r="M1036" s="188"/>
      <c r="N1036" s="188"/>
      <c r="O1036" s="188"/>
      <c r="P1036" s="188"/>
      <c r="Q1036" s="188"/>
      <c r="R1036" s="188"/>
      <c r="S1036" s="188"/>
      <c r="T1036" s="188"/>
    </row>
    <row r="1037" spans="1:20" ht="14.25" customHeight="1">
      <c r="A1037" s="188"/>
      <c r="B1037" s="188"/>
      <c r="C1037" s="188"/>
      <c r="D1037" s="188"/>
      <c r="E1037" s="188"/>
      <c r="F1037" s="188"/>
      <c r="G1037" s="188"/>
      <c r="H1037" s="188"/>
      <c r="I1037" s="188"/>
      <c r="J1037" s="188"/>
      <c r="K1037" s="188"/>
      <c r="L1037" s="188"/>
      <c r="M1037" s="188"/>
      <c r="N1037" s="188"/>
      <c r="O1037" s="188"/>
      <c r="P1037" s="188"/>
      <c r="Q1037" s="188"/>
      <c r="R1037" s="188"/>
      <c r="S1037" s="188"/>
      <c r="T1037" s="188"/>
    </row>
    <row r="1038" spans="1:20" ht="14.25" customHeight="1">
      <c r="A1038" s="188"/>
      <c r="B1038" s="188"/>
      <c r="C1038" s="188"/>
      <c r="D1038" s="188"/>
      <c r="E1038" s="188"/>
      <c r="F1038" s="188"/>
      <c r="G1038" s="188"/>
      <c r="H1038" s="188"/>
      <c r="I1038" s="188"/>
      <c r="J1038" s="188"/>
      <c r="K1038" s="188"/>
      <c r="L1038" s="188"/>
      <c r="M1038" s="188"/>
      <c r="N1038" s="188"/>
      <c r="O1038" s="188"/>
      <c r="P1038" s="188"/>
      <c r="Q1038" s="188"/>
      <c r="R1038" s="188"/>
      <c r="S1038" s="188"/>
      <c r="T1038" s="188"/>
    </row>
    <row r="1039" spans="1:20" ht="14.25" customHeight="1">
      <c r="A1039" s="188"/>
      <c r="B1039" s="188"/>
      <c r="C1039" s="188"/>
      <c r="D1039" s="188"/>
      <c r="E1039" s="188"/>
      <c r="F1039" s="188"/>
      <c r="G1039" s="188"/>
      <c r="H1039" s="188"/>
      <c r="I1039" s="188"/>
      <c r="J1039" s="188"/>
      <c r="K1039" s="188"/>
      <c r="L1039" s="188"/>
      <c r="M1039" s="188"/>
      <c r="N1039" s="188"/>
      <c r="O1039" s="188"/>
      <c r="P1039" s="188"/>
      <c r="Q1039" s="188"/>
      <c r="R1039" s="188"/>
      <c r="S1039" s="188"/>
      <c r="T1039" s="188"/>
    </row>
    <row r="1040" spans="1:20" ht="14.25" customHeight="1">
      <c r="A1040" s="188"/>
      <c r="B1040" s="188"/>
      <c r="C1040" s="188"/>
      <c r="D1040" s="188"/>
      <c r="E1040" s="188"/>
      <c r="F1040" s="188"/>
      <c r="G1040" s="188"/>
      <c r="H1040" s="188"/>
      <c r="I1040" s="188"/>
      <c r="J1040" s="188"/>
      <c r="K1040" s="188"/>
      <c r="L1040" s="188"/>
      <c r="M1040" s="188"/>
      <c r="N1040" s="188"/>
      <c r="O1040" s="188"/>
      <c r="P1040" s="188"/>
      <c r="Q1040" s="188"/>
      <c r="R1040" s="188"/>
      <c r="S1040" s="188"/>
      <c r="T1040" s="188"/>
    </row>
    <row r="1041" spans="1:20" ht="14.25" customHeight="1">
      <c r="A1041" s="188"/>
      <c r="B1041" s="188"/>
      <c r="C1041" s="188"/>
      <c r="D1041" s="188"/>
      <c r="E1041" s="188"/>
      <c r="F1041" s="188"/>
      <c r="G1041" s="188"/>
      <c r="H1041" s="188"/>
      <c r="I1041" s="188"/>
      <c r="J1041" s="188"/>
      <c r="K1041" s="188"/>
      <c r="L1041" s="188"/>
      <c r="M1041" s="188"/>
      <c r="N1041" s="188"/>
      <c r="O1041" s="188"/>
      <c r="P1041" s="188"/>
      <c r="Q1041" s="188"/>
      <c r="R1041" s="188"/>
      <c r="S1041" s="188"/>
      <c r="T1041" s="188"/>
    </row>
    <row r="1042" spans="1:20" ht="14.25" customHeight="1">
      <c r="A1042" s="188"/>
      <c r="B1042" s="188"/>
      <c r="C1042" s="188"/>
      <c r="D1042" s="188"/>
      <c r="E1042" s="188"/>
      <c r="F1042" s="188"/>
      <c r="G1042" s="188"/>
      <c r="H1042" s="188"/>
      <c r="I1042" s="188"/>
      <c r="J1042" s="188"/>
      <c r="K1042" s="188"/>
      <c r="L1042" s="188"/>
      <c r="M1042" s="188"/>
      <c r="N1042" s="188"/>
      <c r="O1042" s="188"/>
      <c r="P1042" s="188"/>
      <c r="Q1042" s="188"/>
      <c r="R1042" s="188"/>
      <c r="S1042" s="188"/>
      <c r="T1042" s="188"/>
    </row>
    <row r="1043" spans="1:20" ht="14.25" customHeight="1">
      <c r="A1043" s="188"/>
      <c r="B1043" s="188"/>
      <c r="C1043" s="188"/>
      <c r="D1043" s="188"/>
      <c r="E1043" s="188"/>
      <c r="F1043" s="188"/>
      <c r="G1043" s="188"/>
      <c r="H1043" s="188"/>
      <c r="I1043" s="188"/>
      <c r="J1043" s="188"/>
      <c r="K1043" s="188"/>
      <c r="L1043" s="188"/>
      <c r="M1043" s="188"/>
      <c r="N1043" s="188"/>
      <c r="O1043" s="188"/>
      <c r="P1043" s="188"/>
      <c r="Q1043" s="188"/>
      <c r="R1043" s="188"/>
      <c r="S1043" s="188"/>
      <c r="T1043" s="188"/>
    </row>
    <row r="1044" spans="1:20" ht="14.25" customHeight="1">
      <c r="A1044" s="188"/>
      <c r="B1044" s="188"/>
      <c r="C1044" s="188"/>
      <c r="D1044" s="188"/>
      <c r="E1044" s="188"/>
      <c r="F1044" s="188"/>
      <c r="G1044" s="188"/>
      <c r="H1044" s="188"/>
      <c r="I1044" s="188"/>
      <c r="J1044" s="188"/>
      <c r="K1044" s="188"/>
      <c r="L1044" s="188"/>
      <c r="M1044" s="188"/>
      <c r="N1044" s="188"/>
      <c r="O1044" s="188"/>
      <c r="P1044" s="188"/>
      <c r="Q1044" s="188"/>
      <c r="R1044" s="188"/>
      <c r="S1044" s="188"/>
      <c r="T1044" s="188"/>
    </row>
    <row r="1045" spans="1:20" ht="14.25" customHeight="1">
      <c r="A1045" s="188"/>
      <c r="B1045" s="188"/>
      <c r="C1045" s="188"/>
      <c r="D1045" s="188"/>
      <c r="E1045" s="188"/>
      <c r="F1045" s="188"/>
      <c r="G1045" s="188"/>
      <c r="H1045" s="188"/>
      <c r="I1045" s="188"/>
      <c r="J1045" s="188"/>
      <c r="K1045" s="188"/>
      <c r="L1045" s="188"/>
      <c r="M1045" s="188"/>
      <c r="N1045" s="188"/>
      <c r="O1045" s="188"/>
      <c r="P1045" s="188"/>
      <c r="Q1045" s="188"/>
      <c r="R1045" s="188"/>
      <c r="S1045" s="188"/>
      <c r="T1045" s="188"/>
    </row>
    <row r="1046" spans="1:20" ht="14.25" customHeight="1">
      <c r="A1046" s="188"/>
      <c r="B1046" s="188"/>
      <c r="C1046" s="188"/>
      <c r="D1046" s="188"/>
      <c r="E1046" s="188"/>
      <c r="F1046" s="188"/>
      <c r="G1046" s="188"/>
      <c r="H1046" s="188"/>
      <c r="I1046" s="188"/>
      <c r="J1046" s="188"/>
      <c r="K1046" s="188"/>
      <c r="L1046" s="188"/>
      <c r="M1046" s="188"/>
      <c r="N1046" s="188"/>
      <c r="O1046" s="188"/>
      <c r="P1046" s="188"/>
      <c r="Q1046" s="188"/>
      <c r="R1046" s="188"/>
      <c r="S1046" s="188"/>
      <c r="T1046" s="188"/>
    </row>
    <row r="1047" spans="1:20" ht="14.25" customHeight="1">
      <c r="A1047" s="188"/>
      <c r="B1047" s="188"/>
      <c r="C1047" s="188"/>
      <c r="D1047" s="188"/>
      <c r="E1047" s="188"/>
      <c r="F1047" s="188"/>
      <c r="G1047" s="188"/>
      <c r="H1047" s="188"/>
      <c r="I1047" s="188"/>
      <c r="J1047" s="188"/>
      <c r="K1047" s="188"/>
      <c r="L1047" s="188"/>
      <c r="M1047" s="188"/>
      <c r="N1047" s="188"/>
      <c r="O1047" s="188"/>
      <c r="P1047" s="188"/>
      <c r="Q1047" s="188"/>
      <c r="R1047" s="188"/>
      <c r="S1047" s="188"/>
      <c r="T1047" s="188"/>
    </row>
    <row r="1048" spans="1:20" ht="14.25" customHeight="1">
      <c r="A1048" s="188"/>
      <c r="B1048" s="188"/>
      <c r="C1048" s="188"/>
      <c r="D1048" s="188"/>
      <c r="E1048" s="188"/>
      <c r="F1048" s="188"/>
      <c r="G1048" s="188"/>
      <c r="H1048" s="188"/>
      <c r="I1048" s="188"/>
      <c r="J1048" s="188"/>
      <c r="K1048" s="188"/>
      <c r="L1048" s="188"/>
      <c r="M1048" s="188"/>
      <c r="N1048" s="188"/>
      <c r="O1048" s="188"/>
      <c r="P1048" s="188"/>
      <c r="Q1048" s="188"/>
      <c r="R1048" s="188"/>
      <c r="S1048" s="188"/>
      <c r="T1048" s="188"/>
    </row>
    <row r="1049" spans="1:20" ht="14.25" customHeight="1">
      <c r="A1049" s="188"/>
      <c r="B1049" s="188"/>
      <c r="C1049" s="188"/>
      <c r="D1049" s="188"/>
      <c r="E1049" s="188"/>
      <c r="F1049" s="188"/>
      <c r="G1049" s="188"/>
      <c r="H1049" s="188"/>
      <c r="I1049" s="188"/>
      <c r="J1049" s="188"/>
      <c r="K1049" s="188"/>
      <c r="L1049" s="188"/>
      <c r="M1049" s="188"/>
      <c r="N1049" s="188"/>
      <c r="O1049" s="188"/>
      <c r="P1049" s="188"/>
      <c r="Q1049" s="188"/>
      <c r="R1049" s="188"/>
      <c r="S1049" s="188"/>
      <c r="T1049" s="188"/>
    </row>
    <row r="1050" spans="1:20" ht="14.25" customHeight="1">
      <c r="A1050" s="188"/>
      <c r="B1050" s="188"/>
      <c r="C1050" s="188"/>
      <c r="D1050" s="188"/>
      <c r="E1050" s="188"/>
      <c r="F1050" s="188"/>
      <c r="G1050" s="188"/>
      <c r="H1050" s="188"/>
      <c r="I1050" s="188"/>
      <c r="J1050" s="188"/>
      <c r="K1050" s="188"/>
      <c r="L1050" s="188"/>
      <c r="M1050" s="188"/>
      <c r="N1050" s="188"/>
      <c r="O1050" s="188"/>
      <c r="P1050" s="188"/>
      <c r="Q1050" s="188"/>
      <c r="R1050" s="188"/>
      <c r="S1050" s="188"/>
      <c r="T1050" s="188"/>
    </row>
    <row r="1051" spans="1:20" ht="14.25" customHeight="1">
      <c r="A1051" s="188"/>
      <c r="B1051" s="188"/>
      <c r="C1051" s="188"/>
      <c r="D1051" s="188"/>
      <c r="E1051" s="188"/>
      <c r="F1051" s="188"/>
      <c r="G1051" s="188"/>
      <c r="H1051" s="188"/>
      <c r="I1051" s="188"/>
      <c r="J1051" s="188"/>
      <c r="K1051" s="188"/>
      <c r="L1051" s="188"/>
      <c r="M1051" s="188"/>
      <c r="N1051" s="188"/>
      <c r="O1051" s="188"/>
      <c r="P1051" s="188"/>
      <c r="Q1051" s="188"/>
      <c r="R1051" s="188"/>
      <c r="S1051" s="188"/>
      <c r="T1051" s="188"/>
    </row>
    <row r="1052" spans="1:20" ht="14.25" customHeight="1">
      <c r="A1052" s="188"/>
      <c r="B1052" s="188"/>
      <c r="C1052" s="188"/>
      <c r="D1052" s="188"/>
      <c r="E1052" s="188"/>
      <c r="F1052" s="188"/>
      <c r="G1052" s="188"/>
      <c r="H1052" s="188"/>
      <c r="I1052" s="188"/>
      <c r="J1052" s="188"/>
      <c r="K1052" s="188"/>
      <c r="L1052" s="188"/>
      <c r="M1052" s="188"/>
      <c r="N1052" s="188"/>
      <c r="O1052" s="188"/>
      <c r="P1052" s="188"/>
      <c r="Q1052" s="188"/>
      <c r="R1052" s="188"/>
      <c r="S1052" s="188"/>
      <c r="T1052" s="188"/>
    </row>
    <row r="1053" spans="1:20" ht="14.25" customHeight="1">
      <c r="A1053" s="188"/>
      <c r="B1053" s="188"/>
      <c r="C1053" s="188"/>
      <c r="D1053" s="188"/>
      <c r="E1053" s="188"/>
      <c r="F1053" s="188"/>
      <c r="G1053" s="188"/>
      <c r="H1053" s="188"/>
      <c r="I1053" s="188"/>
      <c r="J1053" s="188"/>
      <c r="K1053" s="188"/>
      <c r="L1053" s="188"/>
      <c r="M1053" s="188"/>
      <c r="N1053" s="188"/>
      <c r="O1053" s="188"/>
      <c r="P1053" s="188"/>
      <c r="Q1053" s="188"/>
      <c r="R1053" s="188"/>
      <c r="S1053" s="188"/>
      <c r="T1053" s="188"/>
    </row>
    <row r="1054" spans="1:20" ht="14.25" customHeight="1">
      <c r="A1054" s="188"/>
      <c r="B1054" s="188"/>
      <c r="C1054" s="188"/>
      <c r="D1054" s="188"/>
      <c r="E1054" s="188"/>
      <c r="F1054" s="188"/>
      <c r="G1054" s="188"/>
      <c r="H1054" s="188"/>
      <c r="I1054" s="188"/>
      <c r="J1054" s="188"/>
      <c r="K1054" s="188"/>
      <c r="L1054" s="188"/>
      <c r="M1054" s="188"/>
      <c r="N1054" s="188"/>
      <c r="O1054" s="188"/>
      <c r="P1054" s="188"/>
      <c r="Q1054" s="188"/>
      <c r="R1054" s="188"/>
      <c r="S1054" s="188"/>
      <c r="T1054" s="188"/>
    </row>
    <row r="1055" spans="1:20" ht="14.25" customHeight="1">
      <c r="A1055" s="188"/>
      <c r="B1055" s="188"/>
      <c r="C1055" s="188"/>
      <c r="D1055" s="188"/>
      <c r="E1055" s="188"/>
      <c r="F1055" s="188"/>
      <c r="G1055" s="188"/>
      <c r="H1055" s="188"/>
      <c r="I1055" s="188"/>
      <c r="J1055" s="188"/>
      <c r="K1055" s="188"/>
      <c r="L1055" s="188"/>
      <c r="M1055" s="188"/>
      <c r="N1055" s="188"/>
      <c r="O1055" s="188"/>
      <c r="P1055" s="188"/>
      <c r="Q1055" s="188"/>
      <c r="R1055" s="188"/>
      <c r="S1055" s="188"/>
      <c r="T1055" s="188"/>
    </row>
    <row r="1056" spans="1:20" ht="14.25" customHeight="1">
      <c r="A1056" s="188"/>
      <c r="B1056" s="188"/>
      <c r="C1056" s="188"/>
      <c r="D1056" s="188"/>
      <c r="E1056" s="188"/>
      <c r="F1056" s="188"/>
      <c r="G1056" s="188"/>
      <c r="H1056" s="188"/>
      <c r="I1056" s="188"/>
      <c r="J1056" s="188"/>
      <c r="K1056" s="188"/>
      <c r="L1056" s="188"/>
      <c r="M1056" s="188"/>
      <c r="N1056" s="188"/>
      <c r="O1056" s="188"/>
      <c r="P1056" s="188"/>
      <c r="Q1056" s="188"/>
      <c r="R1056" s="188"/>
      <c r="S1056" s="188"/>
      <c r="T1056" s="188"/>
    </row>
    <row r="1057" spans="1:20" ht="14.25" customHeight="1">
      <c r="A1057" s="188"/>
      <c r="B1057" s="188"/>
      <c r="C1057" s="188"/>
      <c r="D1057" s="188"/>
      <c r="E1057" s="188"/>
      <c r="F1057" s="188"/>
      <c r="G1057" s="188"/>
      <c r="H1057" s="188"/>
      <c r="I1057" s="188"/>
      <c r="J1057" s="188"/>
      <c r="K1057" s="188"/>
      <c r="L1057" s="188"/>
      <c r="M1057" s="188"/>
      <c r="N1057" s="188"/>
      <c r="O1057" s="188"/>
      <c r="P1057" s="188"/>
      <c r="Q1057" s="188"/>
      <c r="R1057" s="188"/>
      <c r="S1057" s="188"/>
      <c r="T1057" s="188"/>
    </row>
    <row r="1058" spans="1:20" ht="14.25" customHeight="1">
      <c r="A1058" s="188"/>
      <c r="B1058" s="188"/>
      <c r="C1058" s="188"/>
      <c r="D1058" s="188"/>
      <c r="E1058" s="188"/>
      <c r="F1058" s="188"/>
      <c r="G1058" s="188"/>
      <c r="H1058" s="188"/>
      <c r="I1058" s="188"/>
      <c r="J1058" s="188"/>
      <c r="K1058" s="188"/>
      <c r="L1058" s="188"/>
      <c r="M1058" s="188"/>
      <c r="N1058" s="188"/>
      <c r="O1058" s="188"/>
      <c r="P1058" s="188"/>
      <c r="Q1058" s="188"/>
      <c r="R1058" s="188"/>
      <c r="S1058" s="188"/>
      <c r="T1058" s="188"/>
    </row>
    <row r="1059" spans="1:20" ht="14.25" customHeight="1">
      <c r="I1059" s="188"/>
      <c r="J1059" s="188"/>
      <c r="K1059" s="188"/>
      <c r="L1059" s="188"/>
      <c r="M1059" s="188"/>
      <c r="N1059" s="188"/>
      <c r="O1059" s="188"/>
      <c r="P1059" s="188"/>
      <c r="Q1059" s="188"/>
      <c r="R1059" s="188"/>
      <c r="S1059" s="188"/>
      <c r="T1059" s="188"/>
    </row>
    <row r="1060" spans="1:20" ht="14.25" customHeight="1">
      <c r="I1060" s="188"/>
      <c r="J1060" s="188"/>
      <c r="K1060" s="188"/>
      <c r="L1060" s="188"/>
      <c r="M1060" s="188"/>
      <c r="N1060" s="188"/>
      <c r="O1060" s="188"/>
      <c r="P1060" s="188"/>
      <c r="Q1060" s="188"/>
      <c r="R1060" s="188"/>
      <c r="S1060" s="188"/>
      <c r="T1060" s="188"/>
    </row>
    <row r="1061" spans="1:20" ht="14.25" customHeight="1">
      <c r="I1061" s="188"/>
      <c r="J1061" s="188"/>
      <c r="K1061" s="188"/>
      <c r="L1061" s="188"/>
      <c r="M1061" s="188"/>
      <c r="N1061" s="188"/>
      <c r="O1061" s="188"/>
      <c r="P1061" s="188"/>
      <c r="Q1061" s="188"/>
      <c r="R1061" s="188"/>
      <c r="S1061" s="188"/>
      <c r="T1061" s="188"/>
    </row>
    <row r="1062" spans="1:20" ht="14.25" customHeight="1">
      <c r="I1062" s="188"/>
      <c r="J1062" s="188"/>
      <c r="K1062" s="188"/>
      <c r="L1062" s="188"/>
      <c r="M1062" s="188"/>
      <c r="N1062" s="188"/>
      <c r="O1062" s="188"/>
      <c r="P1062" s="188"/>
      <c r="Q1062" s="188"/>
      <c r="R1062" s="188"/>
      <c r="S1062" s="188"/>
      <c r="T1062" s="188"/>
    </row>
    <row r="1063" spans="1:20" ht="14.25" customHeight="1">
      <c r="I1063" s="188"/>
      <c r="J1063" s="188"/>
      <c r="K1063" s="188"/>
      <c r="L1063" s="188"/>
      <c r="M1063" s="188"/>
      <c r="N1063" s="188"/>
      <c r="O1063" s="188"/>
      <c r="P1063" s="188"/>
      <c r="Q1063" s="188"/>
      <c r="R1063" s="188"/>
      <c r="S1063" s="188"/>
      <c r="T1063" s="188"/>
    </row>
    <row r="1064" spans="1:20" ht="14.25" customHeight="1">
      <c r="I1064" s="188"/>
      <c r="J1064" s="188"/>
      <c r="K1064" s="188"/>
      <c r="L1064" s="188"/>
      <c r="M1064" s="188"/>
      <c r="N1064" s="188"/>
      <c r="O1064" s="188"/>
      <c r="P1064" s="188"/>
      <c r="Q1064" s="188"/>
      <c r="R1064" s="188"/>
      <c r="S1064" s="188"/>
      <c r="T1064" s="188"/>
    </row>
    <row r="1065" spans="1:20" ht="14.25" customHeight="1">
      <c r="I1065" s="188"/>
      <c r="J1065" s="188"/>
      <c r="K1065" s="188"/>
      <c r="L1065" s="188"/>
      <c r="M1065" s="188"/>
      <c r="N1065" s="188"/>
      <c r="O1065" s="188"/>
      <c r="P1065" s="188"/>
      <c r="Q1065" s="188"/>
      <c r="R1065" s="188"/>
      <c r="S1065" s="188"/>
      <c r="T1065" s="188"/>
    </row>
    <row r="1066" spans="1:20" ht="14.25" customHeight="1">
      <c r="I1066" s="188"/>
      <c r="J1066" s="188"/>
      <c r="K1066" s="188"/>
      <c r="L1066" s="188"/>
      <c r="M1066" s="188"/>
      <c r="N1066" s="188"/>
      <c r="O1066" s="188"/>
      <c r="P1066" s="188"/>
      <c r="Q1066" s="188"/>
      <c r="R1066" s="188"/>
      <c r="S1066" s="188"/>
      <c r="T1066" s="188"/>
    </row>
    <row r="1067" spans="1:20" ht="14.25" customHeight="1">
      <c r="I1067" s="188"/>
      <c r="J1067" s="188"/>
      <c r="K1067" s="188"/>
      <c r="L1067" s="188"/>
      <c r="M1067" s="188"/>
      <c r="N1067" s="188"/>
      <c r="O1067" s="188"/>
      <c r="P1067" s="188"/>
      <c r="Q1067" s="188"/>
      <c r="R1067" s="188"/>
      <c r="S1067" s="188"/>
      <c r="T1067" s="188"/>
    </row>
    <row r="1068" spans="1:20" ht="14.25" customHeight="1">
      <c r="I1068" s="188"/>
      <c r="J1068" s="188"/>
      <c r="K1068" s="188"/>
      <c r="L1068" s="188"/>
      <c r="M1068" s="188"/>
      <c r="N1068" s="188"/>
      <c r="O1068" s="188"/>
      <c r="P1068" s="188"/>
      <c r="Q1068" s="188"/>
      <c r="R1068" s="188"/>
      <c r="S1068" s="188"/>
      <c r="T1068" s="188"/>
    </row>
    <row r="1069" spans="1:20" ht="14.25" customHeight="1">
      <c r="I1069" s="188"/>
      <c r="J1069" s="188"/>
      <c r="K1069" s="188"/>
      <c r="L1069" s="188"/>
      <c r="M1069" s="188"/>
      <c r="N1069" s="188"/>
      <c r="O1069" s="188"/>
      <c r="P1069" s="188"/>
      <c r="Q1069" s="188"/>
      <c r="R1069" s="188"/>
      <c r="S1069" s="188"/>
      <c r="T1069" s="188"/>
    </row>
    <row r="1070" spans="1:20" ht="14.25" customHeight="1">
      <c r="I1070" s="188"/>
      <c r="J1070" s="188"/>
      <c r="K1070" s="188"/>
      <c r="L1070" s="188"/>
      <c r="M1070" s="188"/>
      <c r="N1070" s="188"/>
      <c r="O1070" s="188"/>
      <c r="P1070" s="188"/>
      <c r="Q1070" s="188"/>
      <c r="R1070" s="188"/>
      <c r="S1070" s="188"/>
      <c r="T1070" s="188"/>
    </row>
    <row r="1071" spans="1:20" ht="14.25" customHeight="1">
      <c r="I1071" s="188"/>
      <c r="J1071" s="188"/>
      <c r="K1071" s="188"/>
      <c r="L1071" s="188"/>
      <c r="M1071" s="188"/>
      <c r="N1071" s="188"/>
      <c r="O1071" s="188"/>
      <c r="P1071" s="188"/>
      <c r="Q1071" s="188"/>
      <c r="R1071" s="188"/>
      <c r="S1071" s="188"/>
      <c r="T1071" s="188"/>
    </row>
    <row r="1072" spans="1:20" ht="14.25" customHeight="1">
      <c r="I1072" s="188"/>
      <c r="J1072" s="188"/>
      <c r="K1072" s="188"/>
      <c r="L1072" s="188"/>
      <c r="M1072" s="188"/>
      <c r="N1072" s="188"/>
      <c r="O1072" s="188"/>
      <c r="P1072" s="188"/>
      <c r="Q1072" s="188"/>
      <c r="R1072" s="188"/>
      <c r="S1072" s="188"/>
      <c r="T1072" s="188"/>
    </row>
    <row r="1073" spans="9:20" ht="14.25" customHeight="1">
      <c r="I1073" s="188"/>
      <c r="J1073" s="188"/>
      <c r="K1073" s="188"/>
      <c r="L1073" s="188"/>
      <c r="M1073" s="188"/>
      <c r="N1073" s="188"/>
      <c r="O1073" s="188"/>
      <c r="P1073" s="188"/>
      <c r="Q1073" s="188"/>
      <c r="R1073" s="188"/>
      <c r="S1073" s="188"/>
      <c r="T1073" s="188"/>
    </row>
    <row r="1074" spans="9:20" ht="14.25" customHeight="1">
      <c r="I1074" s="188"/>
      <c r="J1074" s="188"/>
      <c r="K1074" s="188"/>
      <c r="L1074" s="188"/>
      <c r="M1074" s="188"/>
      <c r="N1074" s="188"/>
      <c r="O1074" s="188"/>
      <c r="P1074" s="188"/>
      <c r="Q1074" s="188"/>
      <c r="R1074" s="188"/>
      <c r="S1074" s="188"/>
      <c r="T1074" s="188"/>
    </row>
    <row r="1075" spans="9:20" ht="14.25" customHeight="1">
      <c r="I1075" s="188"/>
      <c r="J1075" s="188"/>
      <c r="K1075" s="188"/>
      <c r="L1075" s="188"/>
      <c r="M1075" s="188"/>
      <c r="N1075" s="188"/>
      <c r="O1075" s="188"/>
      <c r="P1075" s="188"/>
      <c r="Q1075" s="188"/>
      <c r="R1075" s="188"/>
      <c r="S1075" s="188"/>
      <c r="T1075" s="188"/>
    </row>
    <row r="1076" spans="9:20" ht="14.25" customHeight="1">
      <c r="I1076" s="188"/>
      <c r="J1076" s="188"/>
      <c r="K1076" s="188"/>
      <c r="L1076" s="188"/>
      <c r="M1076" s="188"/>
      <c r="N1076" s="188"/>
      <c r="O1076" s="188"/>
      <c r="P1076" s="188"/>
      <c r="Q1076" s="188"/>
      <c r="R1076" s="188"/>
      <c r="S1076" s="188"/>
      <c r="T1076" s="188"/>
    </row>
    <row r="1077" spans="9:20" ht="14.25" customHeight="1">
      <c r="I1077" s="188"/>
      <c r="J1077" s="188"/>
      <c r="K1077" s="188"/>
      <c r="L1077" s="188"/>
      <c r="M1077" s="188"/>
      <c r="N1077" s="188"/>
      <c r="O1077" s="188"/>
      <c r="P1077" s="188"/>
      <c r="Q1077" s="188"/>
      <c r="R1077" s="188"/>
      <c r="S1077" s="188"/>
      <c r="T1077" s="188"/>
    </row>
    <row r="1078" spans="9:20" ht="14.25" customHeight="1">
      <c r="I1078" s="188"/>
      <c r="J1078" s="188"/>
      <c r="K1078" s="188"/>
      <c r="L1078" s="188"/>
      <c r="M1078" s="188"/>
      <c r="N1078" s="188"/>
      <c r="O1078" s="188"/>
      <c r="P1078" s="188"/>
      <c r="Q1078" s="188"/>
      <c r="R1078" s="188"/>
      <c r="S1078" s="188"/>
      <c r="T1078" s="188"/>
    </row>
    <row r="1079" spans="9:20" ht="14.25" customHeight="1">
      <c r="I1079" s="188"/>
      <c r="J1079" s="188"/>
      <c r="K1079" s="188"/>
      <c r="L1079" s="188"/>
      <c r="M1079" s="188"/>
      <c r="N1079" s="188"/>
      <c r="O1079" s="188"/>
      <c r="P1079" s="188"/>
      <c r="Q1079" s="188"/>
      <c r="R1079" s="188"/>
      <c r="S1079" s="188"/>
      <c r="T1079" s="188"/>
    </row>
    <row r="1080" spans="9:20" ht="14.25" customHeight="1">
      <c r="I1080" s="188"/>
      <c r="J1080" s="188"/>
      <c r="K1080" s="188"/>
      <c r="L1080" s="188"/>
      <c r="M1080" s="188"/>
      <c r="N1080" s="188"/>
      <c r="O1080" s="188"/>
      <c r="P1080" s="188"/>
      <c r="Q1080" s="188"/>
      <c r="R1080" s="188"/>
      <c r="S1080" s="188"/>
      <c r="T1080" s="188"/>
    </row>
    <row r="1081" spans="9:20" ht="14.25" customHeight="1">
      <c r="I1081" s="188"/>
      <c r="J1081" s="188"/>
      <c r="K1081" s="188"/>
      <c r="L1081" s="188"/>
      <c r="M1081" s="188"/>
      <c r="N1081" s="188"/>
      <c r="O1081" s="188"/>
      <c r="P1081" s="188"/>
      <c r="Q1081" s="188"/>
      <c r="R1081" s="188"/>
      <c r="S1081" s="188"/>
      <c r="T1081" s="188"/>
    </row>
    <row r="1082" spans="9:20" ht="14.25" customHeight="1">
      <c r="I1082" s="188"/>
      <c r="J1082" s="188"/>
      <c r="K1082" s="188"/>
      <c r="L1082" s="188"/>
      <c r="M1082" s="188"/>
      <c r="N1082" s="188"/>
      <c r="O1082" s="188"/>
      <c r="P1082" s="188"/>
      <c r="Q1082" s="188"/>
      <c r="R1082" s="188"/>
      <c r="S1082" s="188"/>
      <c r="T1082" s="188"/>
    </row>
    <row r="1083" spans="9:20" ht="14.25" customHeight="1">
      <c r="I1083" s="188"/>
      <c r="J1083" s="188"/>
      <c r="K1083" s="188"/>
      <c r="L1083" s="188"/>
      <c r="M1083" s="188"/>
      <c r="N1083" s="188"/>
      <c r="O1083" s="188"/>
      <c r="P1083" s="188"/>
      <c r="Q1083" s="188"/>
      <c r="R1083" s="188"/>
      <c r="S1083" s="188"/>
      <c r="T1083" s="188"/>
    </row>
    <row r="1084" spans="9:20" ht="14.25" customHeight="1">
      <c r="I1084" s="188"/>
      <c r="J1084" s="188"/>
      <c r="K1084" s="188"/>
      <c r="L1084" s="188"/>
      <c r="M1084" s="188"/>
      <c r="N1084" s="188"/>
      <c r="O1084" s="188"/>
      <c r="P1084" s="188"/>
      <c r="Q1084" s="188"/>
      <c r="R1084" s="188"/>
      <c r="S1084" s="188"/>
      <c r="T1084" s="188"/>
    </row>
    <row r="1085" spans="9:20" ht="14.25" customHeight="1">
      <c r="I1085" s="188"/>
      <c r="J1085" s="188"/>
      <c r="K1085" s="188"/>
      <c r="L1085" s="188"/>
      <c r="M1085" s="188"/>
      <c r="N1085" s="188"/>
      <c r="O1085" s="188"/>
      <c r="P1085" s="188"/>
      <c r="Q1085" s="188"/>
      <c r="R1085" s="188"/>
      <c r="S1085" s="188"/>
      <c r="T1085" s="188"/>
    </row>
    <row r="1086" spans="9:20" ht="14.25" customHeight="1"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</row>
    <row r="1087" spans="9:20" ht="14.25" customHeight="1"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</row>
    <row r="1088" spans="9:20" ht="14.25" customHeight="1"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</row>
    <row r="1089" spans="9:20" ht="14.25" customHeight="1"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</row>
    <row r="1090" spans="9:20" ht="14.25" customHeight="1"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</row>
    <row r="1091" spans="9:20" ht="14.25" customHeight="1"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</row>
    <row r="1092" spans="9:20" ht="14.25" customHeight="1"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</row>
    <row r="1093" spans="9:20" ht="14.25" customHeight="1"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</row>
    <row r="1094" spans="9:20" ht="14.25" customHeight="1"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</row>
    <row r="1095" spans="9:20" ht="14.25" customHeight="1">
      <c r="I1095" s="188"/>
      <c r="J1095" s="188"/>
      <c r="K1095" s="188"/>
      <c r="L1095" s="188"/>
      <c r="M1095" s="188"/>
      <c r="N1095" s="188"/>
      <c r="O1095" s="188"/>
      <c r="P1095" s="188"/>
      <c r="Q1095" s="188"/>
      <c r="R1095" s="188"/>
      <c r="S1095" s="188"/>
      <c r="T1095" s="188"/>
    </row>
    <row r="1096" spans="9:20" ht="14.25" customHeight="1">
      <c r="I1096" s="188"/>
      <c r="J1096" s="188"/>
      <c r="K1096" s="188"/>
      <c r="L1096" s="188"/>
      <c r="M1096" s="188"/>
      <c r="N1096" s="188"/>
      <c r="O1096" s="188"/>
      <c r="P1096" s="188"/>
      <c r="Q1096" s="188"/>
      <c r="R1096" s="188"/>
      <c r="S1096" s="188"/>
      <c r="T1096" s="188"/>
    </row>
    <row r="1097" spans="9:20" ht="14.25" customHeight="1">
      <c r="I1097" s="188"/>
      <c r="J1097" s="188"/>
      <c r="K1097" s="188"/>
      <c r="L1097" s="188"/>
      <c r="M1097" s="188"/>
      <c r="N1097" s="188"/>
      <c r="O1097" s="188"/>
      <c r="P1097" s="188"/>
      <c r="Q1097" s="188"/>
      <c r="R1097" s="188"/>
      <c r="S1097" s="188"/>
      <c r="T1097" s="188"/>
    </row>
    <row r="1098" spans="9:20" ht="14.25" customHeight="1">
      <c r="I1098" s="188"/>
      <c r="J1098" s="188"/>
      <c r="K1098" s="188"/>
      <c r="L1098" s="188"/>
      <c r="M1098" s="188"/>
      <c r="N1098" s="188"/>
      <c r="O1098" s="188"/>
      <c r="P1098" s="188"/>
      <c r="Q1098" s="188"/>
      <c r="R1098" s="188"/>
      <c r="S1098" s="188"/>
      <c r="T1098" s="188"/>
    </row>
    <row r="1099" spans="9:20" ht="14.25" customHeight="1">
      <c r="I1099" s="188"/>
      <c r="J1099" s="188"/>
      <c r="K1099" s="188"/>
      <c r="L1099" s="188"/>
      <c r="M1099" s="188"/>
      <c r="N1099" s="188"/>
      <c r="O1099" s="188"/>
      <c r="P1099" s="188"/>
      <c r="Q1099" s="188"/>
      <c r="R1099" s="188"/>
      <c r="S1099" s="188"/>
      <c r="T1099" s="188"/>
    </row>
    <row r="1100" spans="9:20" ht="14.25" customHeight="1">
      <c r="I1100" s="188"/>
      <c r="J1100" s="188"/>
      <c r="K1100" s="188"/>
      <c r="L1100" s="188"/>
      <c r="M1100" s="188"/>
      <c r="N1100" s="188"/>
      <c r="O1100" s="188"/>
      <c r="P1100" s="188"/>
      <c r="Q1100" s="188"/>
      <c r="R1100" s="188"/>
      <c r="S1100" s="188"/>
      <c r="T1100" s="188"/>
    </row>
    <row r="1101" spans="9:20" ht="14.25" customHeight="1">
      <c r="I1101" s="188"/>
      <c r="J1101" s="188"/>
      <c r="K1101" s="188"/>
      <c r="L1101" s="188"/>
      <c r="M1101" s="188"/>
      <c r="N1101" s="188"/>
      <c r="O1101" s="188"/>
      <c r="P1101" s="188"/>
      <c r="Q1101" s="188"/>
      <c r="R1101" s="188"/>
      <c r="S1101" s="188"/>
      <c r="T1101" s="188"/>
    </row>
    <row r="1102" spans="9:20" ht="14.25" customHeight="1">
      <c r="I1102" s="188"/>
      <c r="J1102" s="188"/>
      <c r="K1102" s="188"/>
      <c r="L1102" s="188"/>
      <c r="M1102" s="188"/>
      <c r="N1102" s="188"/>
      <c r="O1102" s="188"/>
      <c r="P1102" s="188"/>
      <c r="Q1102" s="188"/>
      <c r="R1102" s="188"/>
      <c r="S1102" s="188"/>
      <c r="T1102" s="188"/>
    </row>
    <row r="1103" spans="9:20" ht="14.25" customHeight="1">
      <c r="I1103" s="188"/>
      <c r="J1103" s="188"/>
      <c r="K1103" s="188"/>
      <c r="L1103" s="188"/>
      <c r="M1103" s="188"/>
      <c r="N1103" s="188"/>
      <c r="O1103" s="188"/>
      <c r="P1103" s="188"/>
      <c r="Q1103" s="188"/>
      <c r="R1103" s="188"/>
      <c r="S1103" s="188"/>
      <c r="T1103" s="188"/>
    </row>
    <row r="1104" spans="9:20" ht="14.25" customHeight="1">
      <c r="I1104" s="188"/>
      <c r="J1104" s="188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</row>
    <row r="1105" spans="9:20" ht="14.25" customHeight="1">
      <c r="I1105" s="188"/>
      <c r="J1105" s="188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</row>
    <row r="1106" spans="9:20" ht="14.25" customHeight="1">
      <c r="I1106" s="188"/>
      <c r="J1106" s="188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</row>
    <row r="1107" spans="9:20" ht="14.25" customHeight="1">
      <c r="I1107" s="188"/>
      <c r="J1107" s="188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</row>
    <row r="1108" spans="9:20" ht="14.25" customHeight="1">
      <c r="I1108" s="188"/>
      <c r="J1108" s="188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</row>
    <row r="1109" spans="9:20" ht="14.25" customHeight="1">
      <c r="I1109" s="188"/>
      <c r="J1109" s="188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</row>
    <row r="1110" spans="9:20" ht="14.25" customHeight="1">
      <c r="I1110" s="188"/>
      <c r="J1110" s="188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</row>
    <row r="1111" spans="9:20" ht="14.25" customHeight="1">
      <c r="I1111" s="188"/>
      <c r="J1111" s="188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</row>
    <row r="1112" spans="9:20" ht="14.25" customHeight="1">
      <c r="I1112" s="188"/>
      <c r="J1112" s="188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</row>
    <row r="1113" spans="9:20" ht="14.25" customHeight="1">
      <c r="I1113" s="188"/>
      <c r="J1113" s="188"/>
      <c r="K1113" s="188"/>
      <c r="L1113" s="188"/>
      <c r="M1113" s="188"/>
      <c r="N1113" s="188"/>
      <c r="O1113" s="188"/>
      <c r="P1113" s="188"/>
      <c r="Q1113" s="188"/>
      <c r="R1113" s="188"/>
      <c r="S1113" s="188"/>
      <c r="T1113" s="188"/>
    </row>
    <row r="1114" spans="9:20" ht="14.25" customHeight="1">
      <c r="I1114" s="188"/>
      <c r="J1114" s="188"/>
      <c r="K1114" s="188"/>
      <c r="L1114" s="188"/>
      <c r="M1114" s="188"/>
      <c r="N1114" s="188"/>
      <c r="O1114" s="188"/>
      <c r="P1114" s="188"/>
      <c r="Q1114" s="188"/>
      <c r="R1114" s="188"/>
      <c r="S1114" s="188"/>
      <c r="T1114" s="188"/>
    </row>
    <row r="1115" spans="9:20" ht="14.25" customHeight="1">
      <c r="I1115" s="188"/>
      <c r="J1115" s="188"/>
      <c r="K1115" s="188"/>
      <c r="L1115" s="188"/>
      <c r="M1115" s="188"/>
      <c r="N1115" s="188"/>
      <c r="O1115" s="188"/>
      <c r="P1115" s="188"/>
      <c r="Q1115" s="188"/>
      <c r="R1115" s="188"/>
      <c r="S1115" s="188"/>
      <c r="T1115" s="188"/>
    </row>
    <row r="1116" spans="9:20" ht="14.25" customHeight="1">
      <c r="I1116" s="188"/>
      <c r="J1116" s="188"/>
      <c r="K1116" s="188"/>
      <c r="L1116" s="188"/>
      <c r="M1116" s="188"/>
      <c r="N1116" s="188"/>
      <c r="O1116" s="188"/>
      <c r="P1116" s="188"/>
      <c r="Q1116" s="188"/>
      <c r="R1116" s="188"/>
      <c r="S1116" s="188"/>
      <c r="T1116" s="188"/>
    </row>
    <row r="1117" spans="9:20" ht="14.25" customHeight="1">
      <c r="I1117" s="188"/>
      <c r="J1117" s="188"/>
      <c r="K1117" s="188"/>
      <c r="L1117" s="188"/>
      <c r="M1117" s="188"/>
      <c r="N1117" s="188"/>
      <c r="O1117" s="188"/>
      <c r="P1117" s="188"/>
      <c r="Q1117" s="188"/>
      <c r="R1117" s="188"/>
      <c r="S1117" s="188"/>
      <c r="T1117" s="188"/>
    </row>
    <row r="1118" spans="9:20" ht="14.25" customHeight="1">
      <c r="I1118" s="188"/>
      <c r="J1118" s="188"/>
      <c r="K1118" s="188"/>
      <c r="L1118" s="188"/>
      <c r="M1118" s="188"/>
      <c r="N1118" s="188"/>
      <c r="O1118" s="188"/>
      <c r="P1118" s="188"/>
      <c r="Q1118" s="188"/>
      <c r="R1118" s="188"/>
      <c r="S1118" s="188"/>
      <c r="T1118" s="188"/>
    </row>
    <row r="1119" spans="9:20" ht="14.25" customHeight="1">
      <c r="I1119" s="188"/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88"/>
      <c r="T1119" s="188"/>
    </row>
    <row r="1120" spans="9:20" ht="14.25" customHeight="1">
      <c r="I1120" s="188"/>
      <c r="J1120" s="188"/>
      <c r="K1120" s="188"/>
      <c r="L1120" s="188"/>
      <c r="M1120" s="188"/>
      <c r="N1120" s="188"/>
      <c r="O1120" s="188"/>
      <c r="P1120" s="188"/>
      <c r="Q1120" s="188"/>
      <c r="R1120" s="188"/>
      <c r="S1120" s="188"/>
      <c r="T1120" s="188"/>
    </row>
    <row r="1121" spans="9:20" ht="14.25" customHeight="1">
      <c r="I1121" s="188"/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88"/>
      <c r="T1121" s="188"/>
    </row>
    <row r="1122" spans="9:20" ht="14.25" customHeight="1">
      <c r="I1122" s="188"/>
      <c r="J1122" s="188"/>
      <c r="K1122" s="188"/>
      <c r="L1122" s="188"/>
      <c r="M1122" s="188"/>
      <c r="N1122" s="188"/>
      <c r="O1122" s="188"/>
      <c r="P1122" s="188"/>
      <c r="Q1122" s="188"/>
      <c r="R1122" s="188"/>
      <c r="S1122" s="188"/>
      <c r="T1122" s="188"/>
    </row>
    <row r="1123" spans="9:20" ht="14.25" customHeight="1">
      <c r="I1123" s="188"/>
      <c r="J1123" s="188"/>
      <c r="K1123" s="188"/>
      <c r="L1123" s="188"/>
      <c r="M1123" s="188"/>
      <c r="N1123" s="188"/>
      <c r="O1123" s="188"/>
      <c r="P1123" s="188"/>
      <c r="Q1123" s="188"/>
      <c r="R1123" s="188"/>
      <c r="S1123" s="188"/>
      <c r="T1123" s="188"/>
    </row>
    <row r="1124" spans="9:20" ht="14.25" customHeight="1">
      <c r="I1124" s="188"/>
      <c r="J1124" s="188"/>
      <c r="K1124" s="188"/>
      <c r="L1124" s="188"/>
      <c r="M1124" s="188"/>
      <c r="N1124" s="188"/>
      <c r="O1124" s="188"/>
      <c r="P1124" s="188"/>
      <c r="Q1124" s="188"/>
      <c r="R1124" s="188"/>
      <c r="S1124" s="188"/>
      <c r="T1124" s="188"/>
    </row>
    <row r="1125" spans="9:20" ht="14.25" customHeight="1">
      <c r="I1125" s="188"/>
      <c r="J1125" s="188"/>
      <c r="K1125" s="188"/>
      <c r="L1125" s="188"/>
      <c r="M1125" s="188"/>
      <c r="N1125" s="188"/>
      <c r="O1125" s="188"/>
      <c r="P1125" s="188"/>
      <c r="Q1125" s="188"/>
      <c r="R1125" s="188"/>
      <c r="S1125" s="188"/>
      <c r="T1125" s="188"/>
    </row>
    <row r="1126" spans="9:20" ht="14.25" customHeight="1">
      <c r="I1126" s="188"/>
      <c r="J1126" s="188"/>
      <c r="K1126" s="188"/>
      <c r="L1126" s="188"/>
      <c r="M1126" s="188"/>
      <c r="N1126" s="188"/>
      <c r="O1126" s="188"/>
      <c r="P1126" s="188"/>
      <c r="Q1126" s="188"/>
      <c r="R1126" s="188"/>
      <c r="S1126" s="188"/>
      <c r="T1126" s="188"/>
    </row>
    <row r="1127" spans="9:20" ht="14.25" customHeight="1">
      <c r="I1127" s="188"/>
      <c r="J1127" s="188"/>
      <c r="K1127" s="188"/>
      <c r="L1127" s="188"/>
      <c r="M1127" s="188"/>
      <c r="N1127" s="188"/>
      <c r="O1127" s="188"/>
      <c r="P1127" s="188"/>
      <c r="Q1127" s="188"/>
      <c r="R1127" s="188"/>
      <c r="S1127" s="188"/>
      <c r="T1127" s="188"/>
    </row>
    <row r="1128" spans="9:20" ht="14.25" customHeight="1">
      <c r="I1128" s="188"/>
      <c r="J1128" s="188"/>
      <c r="K1128" s="188"/>
      <c r="L1128" s="188"/>
      <c r="M1128" s="188"/>
      <c r="N1128" s="188"/>
      <c r="O1128" s="188"/>
      <c r="P1128" s="188"/>
      <c r="Q1128" s="188"/>
      <c r="R1128" s="188"/>
      <c r="S1128" s="188"/>
      <c r="T1128" s="188"/>
    </row>
    <row r="1129" spans="9:20" ht="14.25" customHeight="1">
      <c r="I1129" s="188"/>
      <c r="J1129" s="188"/>
      <c r="K1129" s="188"/>
      <c r="L1129" s="188"/>
      <c r="M1129" s="188"/>
      <c r="N1129" s="188"/>
      <c r="O1129" s="188"/>
      <c r="P1129" s="188"/>
      <c r="Q1129" s="188"/>
      <c r="R1129" s="188"/>
      <c r="S1129" s="188"/>
      <c r="T1129" s="188"/>
    </row>
    <row r="1130" spans="9:20" ht="14.25" customHeight="1">
      <c r="I1130" s="188"/>
      <c r="J1130" s="188"/>
      <c r="K1130" s="188"/>
      <c r="L1130" s="188"/>
      <c r="M1130" s="188"/>
      <c r="N1130" s="188"/>
      <c r="O1130" s="188"/>
      <c r="P1130" s="188"/>
      <c r="Q1130" s="188"/>
      <c r="R1130" s="188"/>
      <c r="S1130" s="188"/>
      <c r="T1130" s="188"/>
    </row>
    <row r="1131" spans="9:20" ht="14.25" customHeight="1">
      <c r="I1131" s="188"/>
      <c r="J1131" s="188"/>
      <c r="K1131" s="188"/>
      <c r="L1131" s="188"/>
      <c r="M1131" s="188"/>
      <c r="N1131" s="188"/>
      <c r="O1131" s="188"/>
      <c r="P1131" s="188"/>
      <c r="Q1131" s="188"/>
      <c r="R1131" s="188"/>
      <c r="S1131" s="188"/>
      <c r="T1131" s="188"/>
    </row>
    <row r="1132" spans="9:20" ht="14.25" customHeight="1">
      <c r="I1132" s="188"/>
      <c r="J1132" s="188"/>
      <c r="K1132" s="188"/>
      <c r="L1132" s="188"/>
      <c r="M1132" s="188"/>
      <c r="N1132" s="188"/>
      <c r="O1132" s="188"/>
      <c r="P1132" s="188"/>
      <c r="Q1132" s="188"/>
      <c r="R1132" s="188"/>
      <c r="S1132" s="188"/>
      <c r="T1132" s="188"/>
    </row>
    <row r="1133" spans="9:20" ht="14.25" customHeight="1">
      <c r="I1133" s="188"/>
      <c r="J1133" s="188"/>
      <c r="K1133" s="188"/>
      <c r="L1133" s="188"/>
      <c r="M1133" s="188"/>
      <c r="N1133" s="188"/>
      <c r="O1133" s="188"/>
      <c r="P1133" s="188"/>
      <c r="Q1133" s="188"/>
      <c r="R1133" s="188"/>
      <c r="S1133" s="188"/>
      <c r="T1133" s="188"/>
    </row>
    <row r="1134" spans="9:20" ht="14.25" customHeight="1">
      <c r="I1134" s="188"/>
      <c r="J1134" s="188"/>
      <c r="K1134" s="188"/>
      <c r="L1134" s="188"/>
      <c r="M1134" s="188"/>
      <c r="N1134" s="188"/>
      <c r="O1134" s="188"/>
      <c r="P1134" s="188"/>
      <c r="Q1134" s="188"/>
      <c r="R1134" s="188"/>
      <c r="S1134" s="188"/>
      <c r="T1134" s="188"/>
    </row>
    <row r="1135" spans="9:20" ht="14.25" customHeight="1">
      <c r="I1135" s="188"/>
      <c r="J1135" s="188"/>
      <c r="K1135" s="188"/>
      <c r="L1135" s="188"/>
      <c r="M1135" s="188"/>
      <c r="N1135" s="188"/>
      <c r="O1135" s="188"/>
      <c r="P1135" s="188"/>
      <c r="Q1135" s="188"/>
      <c r="R1135" s="188"/>
      <c r="S1135" s="188"/>
      <c r="T1135" s="188"/>
    </row>
    <row r="1136" spans="9:20" ht="14.25" customHeight="1">
      <c r="I1136" s="188"/>
      <c r="J1136" s="188"/>
      <c r="K1136" s="188"/>
      <c r="L1136" s="188"/>
      <c r="M1136" s="188"/>
      <c r="N1136" s="188"/>
      <c r="O1136" s="188"/>
      <c r="P1136" s="188"/>
      <c r="Q1136" s="188"/>
      <c r="R1136" s="188"/>
      <c r="S1136" s="188"/>
      <c r="T1136" s="188"/>
    </row>
    <row r="1137" spans="9:20" ht="14.25" customHeight="1">
      <c r="I1137" s="188"/>
      <c r="J1137" s="188"/>
      <c r="K1137" s="188"/>
      <c r="L1137" s="188"/>
      <c r="M1137" s="188"/>
      <c r="N1137" s="188"/>
      <c r="O1137" s="188"/>
      <c r="P1137" s="188"/>
      <c r="Q1137" s="188"/>
      <c r="R1137" s="188"/>
      <c r="S1137" s="188"/>
      <c r="T1137" s="188"/>
    </row>
    <row r="1138" spans="9:20" ht="14.25" customHeight="1">
      <c r="I1138" s="188"/>
      <c r="J1138" s="188"/>
      <c r="K1138" s="188"/>
      <c r="L1138" s="188"/>
      <c r="M1138" s="188"/>
      <c r="N1138" s="188"/>
      <c r="O1138" s="188"/>
      <c r="P1138" s="188"/>
      <c r="Q1138" s="188"/>
      <c r="R1138" s="188"/>
      <c r="S1138" s="188"/>
      <c r="T1138" s="188"/>
    </row>
    <row r="1139" spans="9:20" ht="14.25" customHeight="1">
      <c r="I1139" s="188"/>
      <c r="J1139" s="188"/>
      <c r="K1139" s="188"/>
      <c r="L1139" s="188"/>
      <c r="M1139" s="188"/>
      <c r="N1139" s="188"/>
      <c r="O1139" s="188"/>
      <c r="P1139" s="188"/>
      <c r="Q1139" s="188"/>
      <c r="R1139" s="188"/>
      <c r="S1139" s="188"/>
      <c r="T1139" s="188"/>
    </row>
    <row r="1140" spans="9:20" ht="14.25" customHeight="1">
      <c r="I1140" s="188"/>
      <c r="J1140" s="188"/>
      <c r="K1140" s="188"/>
      <c r="L1140" s="188"/>
      <c r="M1140" s="188"/>
      <c r="N1140" s="188"/>
      <c r="O1140" s="188"/>
      <c r="P1140" s="188"/>
      <c r="Q1140" s="188"/>
      <c r="R1140" s="188"/>
      <c r="S1140" s="188"/>
      <c r="T1140" s="188"/>
    </row>
    <row r="1141" spans="9:20" ht="14.25" customHeight="1">
      <c r="I1141" s="188"/>
      <c r="J1141" s="188"/>
      <c r="K1141" s="188"/>
      <c r="L1141" s="188"/>
      <c r="M1141" s="188"/>
      <c r="N1141" s="188"/>
      <c r="O1141" s="188"/>
      <c r="P1141" s="188"/>
      <c r="Q1141" s="188"/>
      <c r="R1141" s="188"/>
      <c r="S1141" s="188"/>
      <c r="T1141" s="188"/>
    </row>
    <row r="1142" spans="9:20" ht="14.25" customHeight="1">
      <c r="I1142" s="188"/>
      <c r="J1142" s="188"/>
      <c r="K1142" s="188"/>
      <c r="L1142" s="188"/>
      <c r="M1142" s="188"/>
      <c r="N1142" s="188"/>
      <c r="O1142" s="188"/>
      <c r="P1142" s="188"/>
      <c r="Q1142" s="188"/>
      <c r="R1142" s="188"/>
      <c r="S1142" s="188"/>
      <c r="T1142" s="188"/>
    </row>
    <row r="1143" spans="9:20" ht="14.25" customHeight="1">
      <c r="I1143" s="188"/>
      <c r="J1143" s="188"/>
      <c r="K1143" s="188"/>
      <c r="L1143" s="188"/>
      <c r="M1143" s="188"/>
      <c r="N1143" s="188"/>
      <c r="O1143" s="188"/>
      <c r="P1143" s="188"/>
      <c r="Q1143" s="188"/>
      <c r="R1143" s="188"/>
      <c r="S1143" s="188"/>
      <c r="T1143" s="188"/>
    </row>
    <row r="1144" spans="9:20" ht="14.25" customHeight="1">
      <c r="I1144" s="188"/>
      <c r="J1144" s="188"/>
      <c r="K1144" s="188"/>
      <c r="L1144" s="188"/>
      <c r="M1144" s="188"/>
      <c r="N1144" s="188"/>
      <c r="O1144" s="188"/>
      <c r="P1144" s="188"/>
      <c r="Q1144" s="188"/>
      <c r="R1144" s="188"/>
      <c r="S1144" s="188"/>
      <c r="T1144" s="188"/>
    </row>
    <row r="1145" spans="9:20" ht="14.25" customHeight="1">
      <c r="I1145" s="188"/>
      <c r="J1145" s="188"/>
      <c r="K1145" s="188"/>
      <c r="L1145" s="188"/>
      <c r="M1145" s="188"/>
      <c r="N1145" s="188"/>
      <c r="O1145" s="188"/>
      <c r="P1145" s="188"/>
      <c r="Q1145" s="188"/>
      <c r="R1145" s="188"/>
      <c r="S1145" s="188"/>
      <c r="T1145" s="188"/>
    </row>
    <row r="1146" spans="9:20" ht="14.25" customHeight="1">
      <c r="I1146" s="188"/>
      <c r="J1146" s="188"/>
      <c r="K1146" s="188"/>
      <c r="L1146" s="188"/>
      <c r="M1146" s="188"/>
      <c r="N1146" s="188"/>
      <c r="O1146" s="188"/>
      <c r="P1146" s="188"/>
      <c r="Q1146" s="188"/>
      <c r="R1146" s="188"/>
      <c r="S1146" s="188"/>
      <c r="T1146" s="188"/>
    </row>
    <row r="1147" spans="9:20" ht="14.25" customHeight="1">
      <c r="I1147" s="188"/>
      <c r="J1147" s="188"/>
      <c r="K1147" s="188"/>
      <c r="L1147" s="188"/>
      <c r="M1147" s="188"/>
      <c r="N1147" s="188"/>
      <c r="O1147" s="188"/>
      <c r="P1147" s="188"/>
      <c r="Q1147" s="188"/>
      <c r="R1147" s="188"/>
      <c r="S1147" s="188"/>
      <c r="T1147" s="188"/>
    </row>
    <row r="1148" spans="9:20" ht="14.25" customHeight="1">
      <c r="I1148" s="188"/>
      <c r="J1148" s="188"/>
      <c r="K1148" s="188"/>
      <c r="L1148" s="188"/>
      <c r="M1148" s="188"/>
      <c r="N1148" s="188"/>
      <c r="O1148" s="188"/>
      <c r="P1148" s="188"/>
      <c r="Q1148" s="188"/>
      <c r="R1148" s="188"/>
      <c r="S1148" s="188"/>
      <c r="T1148" s="188"/>
    </row>
    <row r="1149" spans="9:20" ht="14.25" customHeight="1">
      <c r="I1149" s="188"/>
      <c r="J1149" s="188"/>
      <c r="K1149" s="188"/>
      <c r="L1149" s="188"/>
      <c r="M1149" s="188"/>
      <c r="N1149" s="188"/>
      <c r="O1149" s="188"/>
      <c r="P1149" s="188"/>
      <c r="Q1149" s="188"/>
      <c r="R1149" s="188"/>
      <c r="S1149" s="188"/>
      <c r="T1149" s="188"/>
    </row>
    <row r="1150" spans="9:20" ht="14.25" customHeight="1">
      <c r="I1150" s="188"/>
      <c r="J1150" s="188"/>
      <c r="K1150" s="188"/>
      <c r="L1150" s="188"/>
      <c r="M1150" s="188"/>
      <c r="N1150" s="188"/>
      <c r="O1150" s="188"/>
      <c r="P1150" s="188"/>
      <c r="Q1150" s="188"/>
      <c r="R1150" s="188"/>
      <c r="S1150" s="188"/>
      <c r="T1150" s="188"/>
    </row>
    <row r="1151" spans="9:20" ht="14.25" customHeight="1">
      <c r="I1151" s="188"/>
      <c r="J1151" s="188"/>
      <c r="K1151" s="188"/>
      <c r="L1151" s="188"/>
      <c r="M1151" s="188"/>
      <c r="N1151" s="188"/>
      <c r="O1151" s="188"/>
      <c r="P1151" s="188"/>
      <c r="Q1151" s="188"/>
      <c r="R1151" s="188"/>
      <c r="S1151" s="188"/>
      <c r="T1151" s="188"/>
    </row>
    <row r="1152" spans="9:20" ht="14.25" customHeight="1">
      <c r="I1152" s="188"/>
      <c r="J1152" s="188"/>
      <c r="K1152" s="188"/>
      <c r="L1152" s="188"/>
      <c r="M1152" s="188"/>
      <c r="N1152" s="188"/>
      <c r="O1152" s="188"/>
      <c r="P1152" s="188"/>
      <c r="Q1152" s="188"/>
      <c r="R1152" s="188"/>
      <c r="S1152" s="188"/>
      <c r="T1152" s="188"/>
    </row>
    <row r="1153" spans="9:20" ht="14.25" customHeight="1">
      <c r="I1153" s="188"/>
      <c r="J1153" s="188"/>
      <c r="K1153" s="188"/>
      <c r="L1153" s="188"/>
      <c r="M1153" s="188"/>
      <c r="N1153" s="188"/>
      <c r="O1153" s="188"/>
      <c r="P1153" s="188"/>
      <c r="Q1153" s="188"/>
      <c r="R1153" s="188"/>
      <c r="S1153" s="188"/>
      <c r="T1153" s="188"/>
    </row>
    <row r="1154" spans="9:20" ht="14.25" customHeight="1">
      <c r="I1154" s="188"/>
      <c r="J1154" s="188"/>
      <c r="K1154" s="188"/>
      <c r="L1154" s="188"/>
      <c r="M1154" s="188"/>
      <c r="N1154" s="188"/>
      <c r="O1154" s="188"/>
      <c r="P1154" s="188"/>
      <c r="Q1154" s="188"/>
      <c r="R1154" s="188"/>
      <c r="S1154" s="188"/>
      <c r="T1154" s="188"/>
    </row>
    <row r="1155" spans="9:20" ht="14.25" customHeight="1">
      <c r="I1155" s="188"/>
      <c r="J1155" s="188"/>
      <c r="K1155" s="188"/>
      <c r="L1155" s="188"/>
      <c r="M1155" s="188"/>
      <c r="N1155" s="188"/>
      <c r="O1155" s="188"/>
      <c r="P1155" s="188"/>
      <c r="Q1155" s="188"/>
      <c r="R1155" s="188"/>
      <c r="S1155" s="188"/>
      <c r="T1155" s="188"/>
    </row>
    <row r="1156" spans="9:20" ht="14.25" customHeight="1">
      <c r="I1156" s="188"/>
      <c r="J1156" s="188"/>
      <c r="K1156" s="188"/>
      <c r="L1156" s="188"/>
      <c r="M1156" s="188"/>
      <c r="N1156" s="188"/>
      <c r="O1156" s="188"/>
      <c r="P1156" s="188"/>
      <c r="Q1156" s="188"/>
      <c r="R1156" s="188"/>
      <c r="S1156" s="188"/>
      <c r="T1156" s="188"/>
    </row>
    <row r="1157" spans="9:20" ht="14.25" customHeight="1">
      <c r="I1157" s="188"/>
      <c r="J1157" s="188"/>
      <c r="K1157" s="188"/>
      <c r="L1157" s="188"/>
      <c r="M1157" s="188"/>
      <c r="N1157" s="188"/>
      <c r="O1157" s="188"/>
      <c r="P1157" s="188"/>
      <c r="Q1157" s="188"/>
      <c r="R1157" s="188"/>
      <c r="S1157" s="188"/>
      <c r="T1157" s="188"/>
    </row>
    <row r="1158" spans="9:20" ht="14.25" customHeight="1">
      <c r="I1158" s="188"/>
      <c r="J1158" s="188"/>
      <c r="K1158" s="188"/>
      <c r="L1158" s="188"/>
      <c r="M1158" s="188"/>
      <c r="N1158" s="188"/>
      <c r="O1158" s="188"/>
      <c r="P1158" s="188"/>
      <c r="Q1158" s="188"/>
      <c r="R1158" s="188"/>
      <c r="S1158" s="188"/>
      <c r="T1158" s="188"/>
    </row>
    <row r="1159" spans="9:20" ht="14.25" customHeight="1">
      <c r="I1159" s="188"/>
      <c r="J1159" s="188"/>
      <c r="K1159" s="188"/>
      <c r="L1159" s="188"/>
      <c r="M1159" s="188"/>
      <c r="N1159" s="188"/>
      <c r="O1159" s="188"/>
      <c r="P1159" s="188"/>
      <c r="Q1159" s="188"/>
      <c r="R1159" s="188"/>
      <c r="S1159" s="188"/>
      <c r="T1159" s="188"/>
    </row>
    <row r="1160" spans="9:20" ht="14.25" customHeight="1">
      <c r="I1160" s="188"/>
      <c r="J1160" s="188"/>
      <c r="K1160" s="188"/>
      <c r="L1160" s="188"/>
      <c r="M1160" s="188"/>
      <c r="N1160" s="188"/>
      <c r="O1160" s="188"/>
      <c r="P1160" s="188"/>
      <c r="Q1160" s="188"/>
      <c r="R1160" s="188"/>
      <c r="S1160" s="188"/>
      <c r="T1160" s="188"/>
    </row>
    <row r="1161" spans="9:20" ht="14.25" customHeight="1">
      <c r="I1161" s="188"/>
      <c r="J1161" s="188"/>
      <c r="K1161" s="188"/>
      <c r="L1161" s="188"/>
      <c r="M1161" s="188"/>
      <c r="N1161" s="188"/>
      <c r="O1161" s="188"/>
      <c r="P1161" s="188"/>
      <c r="Q1161" s="188"/>
      <c r="R1161" s="188"/>
      <c r="S1161" s="188"/>
      <c r="T1161" s="188"/>
    </row>
    <row r="1162" spans="9:20" ht="14.25" customHeight="1">
      <c r="I1162" s="188"/>
      <c r="J1162" s="188"/>
      <c r="K1162" s="188"/>
      <c r="L1162" s="188"/>
      <c r="M1162" s="188"/>
      <c r="N1162" s="188"/>
      <c r="O1162" s="188"/>
      <c r="P1162" s="188"/>
      <c r="Q1162" s="188"/>
      <c r="R1162" s="188"/>
      <c r="S1162" s="188"/>
      <c r="T1162" s="188"/>
    </row>
    <row r="1163" spans="9:20" ht="14.25" customHeight="1">
      <c r="I1163" s="188"/>
      <c r="J1163" s="188"/>
      <c r="K1163" s="188"/>
      <c r="L1163" s="188"/>
      <c r="M1163" s="188"/>
      <c r="N1163" s="188"/>
      <c r="O1163" s="188"/>
      <c r="P1163" s="188"/>
      <c r="Q1163" s="188"/>
      <c r="R1163" s="188"/>
      <c r="S1163" s="188"/>
      <c r="T1163" s="188"/>
    </row>
    <row r="1164" spans="9:20" ht="14.25" customHeight="1">
      <c r="I1164" s="188"/>
      <c r="J1164" s="188"/>
      <c r="K1164" s="188"/>
      <c r="L1164" s="188"/>
      <c r="M1164" s="188"/>
      <c r="N1164" s="188"/>
      <c r="O1164" s="188"/>
      <c r="P1164" s="188"/>
      <c r="Q1164" s="188"/>
      <c r="R1164" s="188"/>
      <c r="S1164" s="188"/>
      <c r="T1164" s="188"/>
    </row>
    <row r="1165" spans="9:20" ht="14.25" customHeight="1">
      <c r="I1165" s="188"/>
      <c r="J1165" s="188"/>
      <c r="K1165" s="188"/>
      <c r="L1165" s="188"/>
      <c r="M1165" s="188"/>
      <c r="N1165" s="188"/>
      <c r="O1165" s="188"/>
      <c r="P1165" s="188"/>
      <c r="Q1165" s="188"/>
      <c r="R1165" s="188"/>
      <c r="S1165" s="188"/>
      <c r="T1165" s="188"/>
    </row>
    <row r="1166" spans="9:20" ht="14.25" customHeight="1">
      <c r="I1166" s="188"/>
      <c r="J1166" s="188"/>
      <c r="K1166" s="188"/>
      <c r="L1166" s="188"/>
      <c r="M1166" s="188"/>
      <c r="N1166" s="188"/>
      <c r="O1166" s="188"/>
      <c r="P1166" s="188"/>
      <c r="Q1166" s="188"/>
      <c r="R1166" s="188"/>
      <c r="S1166" s="188"/>
      <c r="T1166" s="188"/>
    </row>
    <row r="1167" spans="9:20" ht="14.25" customHeight="1">
      <c r="I1167" s="188"/>
      <c r="J1167" s="188"/>
      <c r="K1167" s="188"/>
      <c r="L1167" s="188"/>
      <c r="M1167" s="188"/>
      <c r="N1167" s="188"/>
      <c r="O1167" s="188"/>
      <c r="P1167" s="188"/>
      <c r="Q1167" s="188"/>
      <c r="R1167" s="188"/>
      <c r="S1167" s="188"/>
      <c r="T1167" s="188"/>
    </row>
    <row r="1168" spans="9:20" ht="14.25" customHeight="1">
      <c r="I1168" s="188"/>
      <c r="J1168" s="188"/>
      <c r="K1168" s="188"/>
      <c r="L1168" s="188"/>
      <c r="M1168" s="188"/>
      <c r="N1168" s="188"/>
      <c r="O1168" s="188"/>
      <c r="P1168" s="188"/>
      <c r="Q1168" s="188"/>
      <c r="R1168" s="188"/>
      <c r="S1168" s="188"/>
      <c r="T1168" s="188"/>
    </row>
    <row r="1169" spans="9:20" ht="14.25" customHeight="1">
      <c r="I1169" s="188"/>
      <c r="J1169" s="188"/>
      <c r="K1169" s="188"/>
      <c r="L1169" s="188"/>
      <c r="M1169" s="188"/>
      <c r="N1169" s="188"/>
      <c r="O1169" s="188"/>
      <c r="P1169" s="188"/>
      <c r="Q1169" s="188"/>
      <c r="R1169" s="188"/>
      <c r="S1169" s="188"/>
      <c r="T1169" s="188"/>
    </row>
    <row r="1170" spans="9:20" ht="14.25" customHeight="1">
      <c r="I1170" s="188"/>
      <c r="J1170" s="188"/>
      <c r="K1170" s="188"/>
      <c r="L1170" s="188"/>
      <c r="M1170" s="188"/>
      <c r="N1170" s="188"/>
      <c r="O1170" s="188"/>
      <c r="P1170" s="188"/>
      <c r="Q1170" s="188"/>
      <c r="R1170" s="188"/>
      <c r="S1170" s="188"/>
      <c r="T1170" s="188"/>
    </row>
    <row r="1171" spans="9:20" ht="14.25" customHeight="1">
      <c r="I1171" s="188"/>
      <c r="J1171" s="188"/>
      <c r="K1171" s="188"/>
      <c r="L1171" s="188"/>
      <c r="M1171" s="188"/>
      <c r="N1171" s="188"/>
      <c r="O1171" s="188"/>
      <c r="P1171" s="188"/>
      <c r="Q1171" s="188"/>
      <c r="R1171" s="188"/>
      <c r="S1171" s="188"/>
      <c r="T1171" s="188"/>
    </row>
    <row r="1172" spans="9:20" ht="14.25" customHeight="1">
      <c r="I1172" s="188"/>
      <c r="J1172" s="188"/>
      <c r="K1172" s="188"/>
      <c r="L1172" s="188"/>
      <c r="M1172" s="188"/>
      <c r="N1172" s="188"/>
      <c r="O1172" s="188"/>
      <c r="P1172" s="188"/>
      <c r="Q1172" s="188"/>
      <c r="R1172" s="188"/>
      <c r="S1172" s="188"/>
      <c r="T1172" s="188"/>
    </row>
    <row r="1173" spans="9:20" ht="14.25" customHeight="1">
      <c r="I1173" s="188"/>
      <c r="J1173" s="188"/>
      <c r="K1173" s="188"/>
      <c r="L1173" s="188"/>
      <c r="M1173" s="188"/>
      <c r="N1173" s="188"/>
      <c r="O1173" s="188"/>
      <c r="P1173" s="188"/>
      <c r="Q1173" s="188"/>
      <c r="R1173" s="188"/>
      <c r="S1173" s="188"/>
      <c r="T1173" s="188"/>
    </row>
    <row r="1174" spans="9:20" ht="14.25" customHeight="1">
      <c r="I1174" s="188"/>
      <c r="J1174" s="188"/>
      <c r="K1174" s="188"/>
      <c r="L1174" s="188"/>
      <c r="M1174" s="188"/>
      <c r="N1174" s="188"/>
      <c r="O1174" s="188"/>
      <c r="P1174" s="188"/>
      <c r="Q1174" s="188"/>
      <c r="R1174" s="188"/>
      <c r="S1174" s="188"/>
      <c r="T1174" s="188"/>
    </row>
    <row r="1175" spans="9:20" ht="14.25" customHeight="1">
      <c r="I1175" s="188"/>
      <c r="J1175" s="188"/>
      <c r="K1175" s="188"/>
      <c r="L1175" s="188"/>
      <c r="M1175" s="188"/>
      <c r="N1175" s="188"/>
      <c r="O1175" s="188"/>
      <c r="P1175" s="188"/>
      <c r="Q1175" s="188"/>
      <c r="R1175" s="188"/>
      <c r="S1175" s="188"/>
      <c r="T1175" s="188"/>
    </row>
    <row r="1176" spans="9:20" ht="14.25" customHeight="1">
      <c r="I1176" s="188"/>
      <c r="J1176" s="188"/>
      <c r="K1176" s="188"/>
      <c r="L1176" s="188"/>
      <c r="M1176" s="188"/>
      <c r="N1176" s="188"/>
      <c r="O1176" s="188"/>
      <c r="P1176" s="188"/>
      <c r="Q1176" s="188"/>
      <c r="R1176" s="188"/>
      <c r="S1176" s="188"/>
      <c r="T1176" s="188"/>
    </row>
    <row r="1177" spans="9:20" ht="14.25" customHeight="1">
      <c r="I1177" s="188"/>
      <c r="J1177" s="188"/>
      <c r="K1177" s="188"/>
      <c r="L1177" s="188"/>
      <c r="M1177" s="188"/>
      <c r="N1177" s="188"/>
      <c r="O1177" s="188"/>
      <c r="P1177" s="188"/>
      <c r="Q1177" s="188"/>
      <c r="R1177" s="188"/>
      <c r="S1177" s="188"/>
      <c r="T1177" s="188"/>
    </row>
    <row r="1178" spans="9:20" ht="14.25" customHeight="1">
      <c r="I1178" s="188"/>
      <c r="J1178" s="188"/>
      <c r="K1178" s="188"/>
      <c r="L1178" s="188"/>
      <c r="M1178" s="188"/>
      <c r="N1178" s="188"/>
      <c r="O1178" s="188"/>
      <c r="P1178" s="188"/>
      <c r="Q1178" s="188"/>
      <c r="R1178" s="188"/>
      <c r="S1178" s="188"/>
      <c r="T1178" s="188"/>
    </row>
    <row r="1179" spans="9:20" ht="14.25" customHeight="1">
      <c r="I1179" s="188"/>
      <c r="J1179" s="188"/>
      <c r="K1179" s="188"/>
      <c r="L1179" s="188"/>
      <c r="M1179" s="188"/>
      <c r="N1179" s="188"/>
      <c r="O1179" s="188"/>
      <c r="P1179" s="188"/>
      <c r="Q1179" s="188"/>
      <c r="R1179" s="188"/>
      <c r="S1179" s="188"/>
      <c r="T1179" s="188"/>
    </row>
    <row r="1180" spans="9:20" ht="14.25" customHeight="1">
      <c r="I1180" s="188"/>
      <c r="J1180" s="188"/>
      <c r="K1180" s="188"/>
      <c r="L1180" s="188"/>
      <c r="M1180" s="188"/>
      <c r="N1180" s="188"/>
      <c r="O1180" s="188"/>
      <c r="P1180" s="188"/>
      <c r="Q1180" s="188"/>
      <c r="R1180" s="188"/>
      <c r="S1180" s="188"/>
      <c r="T1180" s="188"/>
    </row>
    <row r="1181" spans="9:20" ht="14.25" customHeight="1">
      <c r="I1181" s="188"/>
      <c r="J1181" s="188"/>
      <c r="K1181" s="188"/>
      <c r="L1181" s="188"/>
      <c r="M1181" s="188"/>
      <c r="N1181" s="188"/>
      <c r="O1181" s="188"/>
      <c r="P1181" s="188"/>
      <c r="Q1181" s="188"/>
      <c r="R1181" s="188"/>
      <c r="S1181" s="188"/>
      <c r="T1181" s="188"/>
    </row>
    <row r="1182" spans="9:20" ht="14.25" customHeight="1">
      <c r="I1182" s="188"/>
      <c r="J1182" s="188"/>
      <c r="K1182" s="188"/>
      <c r="L1182" s="188"/>
      <c r="M1182" s="188"/>
      <c r="N1182" s="188"/>
      <c r="O1182" s="188"/>
      <c r="P1182" s="188"/>
      <c r="Q1182" s="188"/>
      <c r="R1182" s="188"/>
      <c r="S1182" s="188"/>
      <c r="T1182" s="188"/>
    </row>
    <row r="1183" spans="9:20" ht="14.25" customHeight="1">
      <c r="I1183" s="188"/>
      <c r="J1183" s="188"/>
      <c r="K1183" s="188"/>
      <c r="L1183" s="188"/>
      <c r="M1183" s="188"/>
      <c r="N1183" s="188"/>
      <c r="O1183" s="188"/>
      <c r="P1183" s="188"/>
      <c r="Q1183" s="188"/>
      <c r="R1183" s="188"/>
      <c r="S1183" s="188"/>
      <c r="T1183" s="188"/>
    </row>
    <row r="1184" spans="9:20" ht="14.25" customHeight="1">
      <c r="I1184" s="188"/>
      <c r="J1184" s="188"/>
      <c r="K1184" s="188"/>
      <c r="L1184" s="188"/>
      <c r="M1184" s="188"/>
      <c r="N1184" s="188"/>
      <c r="O1184" s="188"/>
      <c r="P1184" s="188"/>
      <c r="Q1184" s="188"/>
      <c r="R1184" s="188"/>
      <c r="S1184" s="188"/>
      <c r="T1184" s="188"/>
    </row>
    <row r="1185" spans="9:20" ht="14.25" customHeight="1">
      <c r="I1185" s="188"/>
      <c r="J1185" s="188"/>
      <c r="K1185" s="188"/>
      <c r="L1185" s="188"/>
      <c r="M1185" s="188"/>
      <c r="N1185" s="188"/>
      <c r="O1185" s="188"/>
      <c r="P1185" s="188"/>
      <c r="Q1185" s="188"/>
      <c r="R1185" s="188"/>
      <c r="S1185" s="188"/>
      <c r="T1185" s="188"/>
    </row>
    <row r="1186" spans="9:20" ht="14.25" customHeight="1">
      <c r="I1186" s="188"/>
      <c r="J1186" s="188"/>
      <c r="K1186" s="188"/>
      <c r="L1186" s="188"/>
      <c r="M1186" s="188"/>
      <c r="N1186" s="188"/>
      <c r="O1186" s="188"/>
      <c r="P1186" s="188"/>
      <c r="Q1186" s="188"/>
      <c r="R1186" s="188"/>
      <c r="S1186" s="188"/>
      <c r="T1186" s="188"/>
    </row>
    <row r="1187" spans="9:20" ht="14.25" customHeight="1">
      <c r="I1187" s="188"/>
      <c r="J1187" s="188"/>
      <c r="K1187" s="188"/>
      <c r="L1187" s="188"/>
      <c r="M1187" s="188"/>
      <c r="N1187" s="188"/>
      <c r="O1187" s="188"/>
      <c r="P1187" s="188"/>
      <c r="Q1187" s="188"/>
      <c r="R1187" s="188"/>
      <c r="S1187" s="188"/>
      <c r="T1187" s="188"/>
    </row>
    <row r="1188" spans="9:20" ht="14.25" customHeight="1">
      <c r="I1188" s="188"/>
      <c r="J1188" s="188"/>
      <c r="K1188" s="188"/>
      <c r="L1188" s="188"/>
      <c r="M1188" s="188"/>
      <c r="N1188" s="188"/>
      <c r="O1188" s="188"/>
      <c r="P1188" s="188"/>
      <c r="Q1188" s="188"/>
      <c r="R1188" s="188"/>
      <c r="S1188" s="188"/>
      <c r="T1188" s="188"/>
    </row>
    <row r="1189" spans="9:20" ht="14.25" customHeight="1">
      <c r="I1189" s="188"/>
      <c r="J1189" s="188"/>
      <c r="K1189" s="188"/>
      <c r="L1189" s="188"/>
      <c r="M1189" s="188"/>
      <c r="N1189" s="188"/>
      <c r="O1189" s="188"/>
      <c r="P1189" s="188"/>
      <c r="Q1189" s="188"/>
      <c r="R1189" s="188"/>
      <c r="S1189" s="188"/>
      <c r="T1189" s="188"/>
    </row>
    <row r="1190" spans="9:20" ht="14.25" customHeight="1">
      <c r="I1190" s="188"/>
      <c r="J1190" s="188"/>
      <c r="K1190" s="188"/>
      <c r="L1190" s="188"/>
      <c r="M1190" s="188"/>
      <c r="N1190" s="188"/>
      <c r="O1190" s="188"/>
      <c r="P1190" s="188"/>
      <c r="Q1190" s="188"/>
      <c r="R1190" s="188"/>
      <c r="S1190" s="188"/>
      <c r="T1190" s="188"/>
    </row>
    <row r="1191" spans="9:20" ht="14.25" customHeight="1">
      <c r="I1191" s="188"/>
      <c r="J1191" s="188"/>
      <c r="K1191" s="188"/>
      <c r="L1191" s="188"/>
      <c r="M1191" s="188"/>
      <c r="N1191" s="188"/>
      <c r="O1191" s="188"/>
      <c r="P1191" s="188"/>
      <c r="Q1191" s="188"/>
      <c r="R1191" s="188"/>
      <c r="S1191" s="188"/>
      <c r="T1191" s="188"/>
    </row>
    <row r="1192" spans="9:20" ht="14.25" customHeight="1">
      <c r="I1192" s="188"/>
      <c r="J1192" s="188"/>
      <c r="K1192" s="188"/>
      <c r="L1192" s="188"/>
      <c r="M1192" s="188"/>
      <c r="N1192" s="188"/>
      <c r="O1192" s="188"/>
      <c r="P1192" s="188"/>
      <c r="Q1192" s="188"/>
      <c r="R1192" s="188"/>
      <c r="S1192" s="188"/>
      <c r="T1192" s="188"/>
    </row>
    <row r="1193" spans="9:20" ht="14.25" customHeight="1">
      <c r="J1193" s="188"/>
      <c r="K1193" s="188"/>
      <c r="L1193" s="188"/>
      <c r="M1193" s="188"/>
      <c r="N1193" s="188"/>
      <c r="O1193" s="188"/>
      <c r="P1193" s="188"/>
      <c r="Q1193" s="188"/>
      <c r="R1193" s="188"/>
      <c r="S1193" s="188"/>
      <c r="T1193" s="188"/>
    </row>
  </sheetData>
  <mergeCells count="17">
    <mergeCell ref="A123:H123"/>
    <mergeCell ref="A128:E128"/>
    <mergeCell ref="A129:H129"/>
    <mergeCell ref="A130:H130"/>
    <mergeCell ref="A136:H136"/>
    <mergeCell ref="A121:E121"/>
    <mergeCell ref="A1:H1"/>
    <mergeCell ref="A5:H5"/>
    <mergeCell ref="A61:E61"/>
    <mergeCell ref="A62:G62"/>
    <mergeCell ref="A63:H63"/>
    <mergeCell ref="A68:E68"/>
    <mergeCell ref="A69:H69"/>
    <mergeCell ref="A70:H70"/>
    <mergeCell ref="A113:E113"/>
    <mergeCell ref="A114:H114"/>
    <mergeCell ref="A115:H115"/>
  </mergeCells>
  <pageMargins left="0.62992125984251968" right="0.23622047244094491" top="0.35433070866141736" bottom="0.35433070866141736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Planilla 1- CAIF</vt:lpstr>
      <vt:lpstr>Cargos Ocupados</vt:lpstr>
      <vt:lpstr>Gasto de Personal</vt:lpstr>
      <vt:lpstr>Planilla 4-Recursos Propios</vt:lpstr>
      <vt:lpstr>Planilla 5</vt:lpstr>
      <vt:lpstr>Planilla 6</vt:lpstr>
      <vt:lpstr>Anexo de Transferencias</vt:lpstr>
      <vt:lpstr>'Anexo de Transferencias'!Área_de_impresión</vt:lpstr>
      <vt:lpstr>'Cargos Ocupados'!Área_de_impresión</vt:lpstr>
      <vt:lpstr>'Gasto de Personal'!Área_de_impresión</vt:lpstr>
      <vt:lpstr>'Planilla 1- CAIF'!Área_de_impresión</vt:lpstr>
      <vt:lpstr>'Planilla 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User</cp:lastModifiedBy>
  <cp:lastPrinted>2025-04-24T11:26:57Z</cp:lastPrinted>
  <dcterms:created xsi:type="dcterms:W3CDTF">2019-02-12T20:57:31Z</dcterms:created>
  <dcterms:modified xsi:type="dcterms:W3CDTF">2025-04-24T11:27:07Z</dcterms:modified>
</cp:coreProperties>
</file>