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ODRIGO GDM\FODERE 2025\4to trimestre 2025\"/>
    </mc:Choice>
  </mc:AlternateContent>
  <xr:revisionPtr revIDLastSave="0" documentId="8_{DE82BD9D-D1F1-4F10-8895-88E08826C22C}" xr6:coauthVersionLast="47" xr6:coauthVersionMax="47" xr10:uidLastSave="{00000000-0000-0000-0000-000000000000}"/>
  <bookViews>
    <workbookView xWindow="-120" yWindow="-120" windowWidth="29040" windowHeight="15720" tabRatio="741" activeTab="6" xr2:uid="{00000000-000D-0000-FFFF-FFFF00000000}"/>
  </bookViews>
  <sheets>
    <sheet name="Planilla 1- CAIF" sheetId="2" r:id="rId1"/>
    <sheet name="Cargos Ocupados" sheetId="15" r:id="rId2"/>
    <sheet name="Gastos de Personal" sheetId="16" r:id="rId3"/>
    <sheet name="Planilla 4-Recursos Propios" sheetId="5" r:id="rId4"/>
    <sheet name="Planilla 5" sheetId="12" r:id="rId5"/>
    <sheet name="Planilla 6" sheetId="13" r:id="rId6"/>
    <sheet name="Anexo de Transferencias" sheetId="14" r:id="rId7"/>
  </sheets>
  <externalReferences>
    <externalReference r:id="rId8"/>
    <externalReference r:id="rId9"/>
    <externalReference r:id="rId10"/>
    <externalReference r:id="rId11"/>
  </externalReferences>
  <definedNames>
    <definedName name="\a" localSheetId="6">#REF!</definedName>
    <definedName name="\a" localSheetId="4">#REF!</definedName>
    <definedName name="\a" localSheetId="5">#REF!</definedName>
    <definedName name="\a">#REF!</definedName>
    <definedName name="\b" localSheetId="6">#REF!</definedName>
    <definedName name="\b" localSheetId="5">#REF!</definedName>
    <definedName name="\b">#REF!</definedName>
    <definedName name="\c" localSheetId="6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u" localSheetId="5">#REF!</definedName>
    <definedName name="\u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6">#REF!</definedName>
    <definedName name="_F" localSheetId="5">#REF!</definedName>
    <definedName name="_F">#REF!</definedName>
    <definedName name="_Fill" localSheetId="6" hidden="1">#REF!</definedName>
    <definedName name="_Fill" localSheetId="5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0</definedName>
    <definedName name="_Parse_In" localSheetId="5" hidden="1">#REF!</definedName>
    <definedName name="_Parse_In" hidden="1">#REF!</definedName>
    <definedName name="_Parse_Out" localSheetId="5" hidden="1">#REF!</definedName>
    <definedName name="_Parse_Out" hidden="1">#REF!</definedName>
    <definedName name="_R" localSheetId="5">#REF!</definedName>
    <definedName name="_R">#REF!</definedName>
    <definedName name="_RML179" localSheetId="5">#REF!</definedName>
    <definedName name="_RML179">#REF!</definedName>
    <definedName name="_RML59" localSheetId="5">#REF!</definedName>
    <definedName name="_RML59">#REF!</definedName>
    <definedName name="_RML89" localSheetId="5">#REF!</definedName>
    <definedName name="_RML89">#REF!</definedName>
    <definedName name="_Sort" localSheetId="5" hidden="1">#REF!</definedName>
    <definedName name="_Sort" hidden="1">#REF!</definedName>
    <definedName name="_TE30" localSheetId="5">#REF!</definedName>
    <definedName name="_TE30">#REF!</definedName>
    <definedName name="_TE59" localSheetId="5">#REF!</definedName>
    <definedName name="_TE59">#REF!</definedName>
    <definedName name="_TE60" localSheetId="5">#REF!</definedName>
    <definedName name="_TE60">#REF!</definedName>
    <definedName name="A" localSheetId="5">#REF!</definedName>
    <definedName name="A">#REF!</definedName>
    <definedName name="A_impresión_IM" localSheetId="5">#REF!</definedName>
    <definedName name="A_impresión_IM">#REF!</definedName>
    <definedName name="ACwvu.PLA1." localSheetId="5" hidden="1">'[1]COP FED'!#REF!</definedName>
    <definedName name="ACwvu.PLA1." hidden="1">'[1]COP FED'!#REF!</definedName>
    <definedName name="ACwvu.PLA2." hidden="1">'[1]COP FED'!$A$1:$N$49</definedName>
    <definedName name="_xlnm.Extract" localSheetId="6">#REF!</definedName>
    <definedName name="_xlnm.Extract" localSheetId="5">#REF!</definedName>
    <definedName name="_xlnm.Extract">#REF!</definedName>
    <definedName name="_xlnm.Print_Area" localSheetId="6">'Anexo de Transferencias'!$A$9:$H$75</definedName>
    <definedName name="_xlnm.Print_Area" localSheetId="0">'Planilla 1- CAIF'!$A$1:$F$72</definedName>
    <definedName name="_xlnm.Print_Area" localSheetId="5">'Planilla 6'!$B$1:$M$88</definedName>
    <definedName name="_xlnm.Print_Area">'[1]Fto. a partir del impuesto'!$D$7:$D$50</definedName>
    <definedName name="B" localSheetId="6">#REF!</definedName>
    <definedName name="B" localSheetId="4">#REF!</definedName>
    <definedName name="B" localSheetId="5">#REF!</definedName>
    <definedName name="B">#REF!</definedName>
    <definedName name="Base_datos_IM" localSheetId="6">#REF!</definedName>
    <definedName name="Base_datos_IM" localSheetId="4">#REF!</definedName>
    <definedName name="Base_datos_IM" localSheetId="5">#REF!</definedName>
    <definedName name="Base_datos_IM">#REF!</definedName>
    <definedName name="_xlnm.Database" localSheetId="6">#REF!</definedName>
    <definedName name="_xlnm.Database" localSheetId="4">#REF!</definedName>
    <definedName name="_xlnm.Database" localSheetId="5">#REF!</definedName>
    <definedName name="_xlnm.Database">#REF!</definedName>
    <definedName name="BONOSEEUU" localSheetId="5">#REF!</definedName>
    <definedName name="BONOSEEUU">#REF!</definedName>
    <definedName name="BORRAR" localSheetId="5">#REF!</definedName>
    <definedName name="BORRAR">#REF!</definedName>
    <definedName name="C_" localSheetId="5">#REF!</definedName>
    <definedName name="C_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 localSheetId="5">'[2]IPV-BAPRO'!#REF!</definedName>
    <definedName name="cantidad_prestada">'[2]IPV-BAPRO'!#REF!</definedName>
    <definedName name="CGD" localSheetId="6">#REF!</definedName>
    <definedName name="CGD" localSheetId="4">#REF!</definedName>
    <definedName name="CGD" localSheetId="5">#REF!</definedName>
    <definedName name="CGD">#REF!</definedName>
    <definedName name="Comisiones" localSheetId="6">#REF!</definedName>
    <definedName name="Comisiones" localSheetId="4">#REF!</definedName>
    <definedName name="Comisiones" localSheetId="5">#REF!</definedName>
    <definedName name="Comisiones">#REF!</definedName>
    <definedName name="COPA">#N/A</definedName>
    <definedName name="COPARTICIPACION_FEDERAL__LEY_N__23548">[1]C!$B$13:$N$13</definedName>
    <definedName name="_xlnm.Criteria" localSheetId="6">#REF!</definedName>
    <definedName name="_xlnm.Criteria" localSheetId="5">#REF!</definedName>
    <definedName name="_xlnm.Criteria">#REF!</definedName>
    <definedName name="Criterios_IM" localSheetId="6">#REF!</definedName>
    <definedName name="Criterios_IM" localSheetId="5">#REF!</definedName>
    <definedName name="Criterios_IM">#REF!</definedName>
    <definedName name="D" localSheetId="6">#REF!</definedName>
    <definedName name="D" localSheetId="5">#REF!</definedName>
    <definedName name="D">#REF!</definedName>
    <definedName name="DDDDDDDDDDDDDDDD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 localSheetId="4">[3]Tasas!$C$7</definedName>
    <definedName name="diciembre">[4]Tasas!$C$7</definedName>
    <definedName name="E" localSheetId="6">#REF!</definedName>
    <definedName name="E" localSheetId="4">#REF!</definedName>
    <definedName name="E" localSheetId="5">#REF!</definedName>
    <definedName name="E">#REF!</definedName>
    <definedName name="EXCEDENTE_DEL_10__SEGUN_EL_TOPE_ASIGNADO_A__BUENOS_AIRES__LEY_N__23621">[1]C!$B$18:$N$18</definedName>
    <definedName name="Extracción_IM" localSheetId="6">#REF!</definedName>
    <definedName name="Extracción_IM" localSheetId="5">#REF!</definedName>
    <definedName name="Extracción_IM">#REF!</definedName>
    <definedName name="Fecha_primer_pago" localSheetId="6">'[2]IPV-BAPRO'!#REF!</definedName>
    <definedName name="Fecha_primer_pago" localSheetId="5">'[2]IPV-BAPRO'!#REF!</definedName>
    <definedName name="Fecha_primer_pago">'[2]IPV-BAPRO'!#REF!</definedName>
    <definedName name="fernando" localSheetId="6">#REF!</definedName>
    <definedName name="fernando" localSheetId="4">#REF!</definedName>
    <definedName name="fernando" localSheetId="5">#REF!</definedName>
    <definedName name="fernando">#REF!</definedName>
    <definedName name="fff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 localSheetId="6">#REF!</definedName>
    <definedName name="ffff" localSheetId="5">#REF!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 localSheetId="6">#REF!</definedName>
    <definedName name="FRB" localSheetId="5">#REF!</definedName>
    <definedName name="FRB">#REF!</definedName>
    <definedName name="G" localSheetId="6">#REF!</definedName>
    <definedName name="G" localSheetId="5">#REF!</definedName>
    <definedName name="G">#REF!</definedName>
    <definedName name="H" localSheetId="6">#REF!</definedName>
    <definedName name="H" localSheetId="5">#REF!</definedName>
    <definedName name="H">#REF!</definedName>
    <definedName name="hhfhfh" localSheetId="5">#REF!</definedName>
    <definedName name="hhfhfh">#REF!</definedName>
    <definedName name="hyrg" localSheetId="5">#REF!</definedName>
    <definedName name="hyrg">#REF!</definedName>
    <definedName name="I" localSheetId="5">#REF!</definedName>
    <definedName name="I">#REF!</definedName>
    <definedName name="IMPRIMIR" localSheetId="5">#REF!</definedName>
    <definedName name="IMPRIMIR">#REF!</definedName>
    <definedName name="J" localSheetId="5">#REF!</definedName>
    <definedName name="J">#REF!</definedName>
    <definedName name="jjjjjjjj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 localSheetId="4">[3]Tasas!$C$5</definedName>
    <definedName name="Junio">[4]Tasas!$C$5</definedName>
    <definedName name="K" localSheetId="6">#REF!</definedName>
    <definedName name="K" localSheetId="4">#REF!</definedName>
    <definedName name="K" localSheetId="5">#REF!</definedName>
    <definedName name="K">#REF!</definedName>
    <definedName name="L_" localSheetId="6">#REF!</definedName>
    <definedName name="L_" localSheetId="4">#REF!</definedName>
    <definedName name="L_" localSheetId="5">#REF!</definedName>
    <definedName name="L_">#REF!</definedName>
    <definedName name="LIBOR" localSheetId="6">#REF!</definedName>
    <definedName name="LIBOR" localSheetId="4">#REF!</definedName>
    <definedName name="LIBOR" localSheetId="5">#REF!</definedName>
    <definedName name="LIBOR">#REF!</definedName>
    <definedName name="LIBOR180" localSheetId="5">#REF!</definedName>
    <definedName name="LIBOR180">#REF!</definedName>
    <definedName name="LIBOR30" localSheetId="5">#REF!</definedName>
    <definedName name="LIBOR30">#REF!</definedName>
    <definedName name="LIBOR360" localSheetId="5">#REF!</definedName>
    <definedName name="LIBOR360">#REF!</definedName>
    <definedName name="LL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6">#REF!</definedName>
    <definedName name="M" localSheetId="5">#REF!</definedName>
    <definedName name="M">#REF!</definedName>
    <definedName name="marzo" localSheetId="4">[3]Tasas!$C$4</definedName>
    <definedName name="marzo">[4]Tasas!$C$4</definedName>
    <definedName name="N" localSheetId="6">#REF!</definedName>
    <definedName name="N" localSheetId="4">#REF!</definedName>
    <definedName name="N" localSheetId="5">#REF!</definedName>
    <definedName name="N">#REF!</definedName>
    <definedName name="O" localSheetId="6">#REF!</definedName>
    <definedName name="O" localSheetId="4">#REF!</definedName>
    <definedName name="O" localSheetId="5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6">#REF!</definedName>
    <definedName name="P" localSheetId="5">#REF!</definedName>
    <definedName name="P">#REF!</definedName>
    <definedName name="pagos_por_año" localSheetId="6">'[2]IPV-BAPRO'!#REF!</definedName>
    <definedName name="pagos_por_año" localSheetId="5">'[2]IPV-BAPRO'!#REF!</definedName>
    <definedName name="pagos_por_año">'[2]IPV-BAPRO'!#REF!</definedName>
    <definedName name="Plazo_en_años" localSheetId="5">'[2]IPV-BAPRO'!#REF!</definedName>
    <definedName name="Plazo_en_años">'[2]IPV-BAPRO'!#REF!</definedName>
    <definedName name="prueba" localSheetId="6">#REF!</definedName>
    <definedName name="prueba" localSheetId="4">#REF!</definedName>
    <definedName name="prueba" localSheetId="5">#REF!</definedName>
    <definedName name="prueba">#REF!</definedName>
    <definedName name="Q" localSheetId="6">#REF!</definedName>
    <definedName name="Q" localSheetId="4">#REF!</definedName>
    <definedName name="Q" localSheetId="5">#REF!</definedName>
    <definedName name="Q">#REF!</definedName>
    <definedName name="reunion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 localSheetId="6">#REF!</definedName>
    <definedName name="RML" localSheetId="5">#REF!</definedName>
    <definedName name="RML">#REF!</definedName>
    <definedName name="Rwvu.PLA2." localSheetId="6" hidden="1">'[1]COP FED'!#REF!</definedName>
    <definedName name="Rwvu.PLA2." localSheetId="5" hidden="1">'[1]COP FED'!#REF!</definedName>
    <definedName name="Rwvu.PLA2." hidden="1">'[1]COP FED'!#REF!</definedName>
    <definedName name="S" localSheetId="6">#REF!</definedName>
    <definedName name="S" localSheetId="5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 localSheetId="4">[3]Tasas!$C$6</definedName>
    <definedName name="setiembre">[4]Tasas!$C$6</definedName>
    <definedName name="SI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localSheetId="6" hidden="1">'[1]COP FED'!#REF!</definedName>
    <definedName name="Swvu.PLA1." localSheetId="5" hidden="1">'[1]COP FED'!#REF!</definedName>
    <definedName name="Swvu.PLA1." hidden="1">'[1]COP FED'!#REF!</definedName>
    <definedName name="Swvu.PLA2." hidden="1">'[1]COP FED'!$A$1:$N$49</definedName>
    <definedName name="T" localSheetId="6">#REF!</definedName>
    <definedName name="T" localSheetId="5">#REF!</definedName>
    <definedName name="T">#REF!</definedName>
    <definedName name="tasa_interes_anual" localSheetId="6">'[2]IPV-BAPRO'!#REF!</definedName>
    <definedName name="tasa_interes_anual" localSheetId="5">'[2]IPV-BAPRO'!#REF!</definedName>
    <definedName name="tasa_interes_anual">'[2]IPV-BAPRO'!#REF!</definedName>
    <definedName name="TETP" localSheetId="6">#REF!</definedName>
    <definedName name="TETP" localSheetId="4">#REF!</definedName>
    <definedName name="TETP" localSheetId="5">#REF!</definedName>
    <definedName name="TETP">#REF!</definedName>
    <definedName name="_xlnm.Print_Titles">'[1]Fto. a partir del impuesto'!$A$1:$A$65536</definedName>
    <definedName name="TNT" localSheetId="6">#REF!</definedName>
    <definedName name="TNT" localSheetId="4">#REF!</definedName>
    <definedName name="TNT" localSheetId="5">#REF!</definedName>
    <definedName name="TNT">#REF!</definedName>
    <definedName name="TOTAL">[1]C!$B$32:$N$32</definedName>
    <definedName name="TRANSFERENCIA_DE_SERVICIOS__LEY_N__24049_Y_COMPLEMENTARIAS">[1]C!$B$14:$N$14</definedName>
    <definedName name="TRRML" localSheetId="6">#REF!</definedName>
    <definedName name="TRRML" localSheetId="5">#REF!</definedName>
    <definedName name="TRRML">#REF!</definedName>
    <definedName name="ty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6">#REF!</definedName>
    <definedName name="U" localSheetId="5">#REF!</definedName>
    <definedName name="U">#REF!</definedName>
    <definedName name="V" localSheetId="6">#REF!</definedName>
    <definedName name="V" localSheetId="5">#REF!</definedName>
    <definedName name="V">#REF!</definedName>
    <definedName name="venc1" localSheetId="4">[3]Tasas!$B$4</definedName>
    <definedName name="venc1">[4]Tasas!$B$4</definedName>
    <definedName name="venc2" localSheetId="4">[3]Tasas!$B$5</definedName>
    <definedName name="venc2">[4]Tasas!$B$5</definedName>
    <definedName name="venc3" localSheetId="4">[3]Tasas!$B$6</definedName>
    <definedName name="venc3">[4]Tasas!$B$6</definedName>
    <definedName name="venc4" localSheetId="4">[3]Tasas!$B$7</definedName>
    <definedName name="venc4">[4]Tasas!$B$7</definedName>
    <definedName name="W" localSheetId="6">#REF!</definedName>
    <definedName name="W" localSheetId="4">#REF!</definedName>
    <definedName name="W" localSheetId="5">#REF!</definedName>
    <definedName name="W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6">#REF!</definedName>
    <definedName name="X" localSheetId="5">#REF!</definedName>
    <definedName name="X">#REF!</definedName>
    <definedName name="Y" localSheetId="6">#REF!</definedName>
    <definedName name="Y" localSheetId="5">#REF!</definedName>
    <definedName name="Y">#REF!</definedName>
    <definedName name="YY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6">#REF!</definedName>
    <definedName name="Z" localSheetId="5">#REF!</definedName>
    <definedName name="Z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6" l="1"/>
  <c r="B14" i="16" s="1"/>
  <c r="B14" i="15"/>
  <c r="G83" i="13" l="1"/>
  <c r="D19" i="2" l="1"/>
  <c r="E34" i="2"/>
  <c r="D34" i="2" l="1"/>
  <c r="G36" i="14"/>
  <c r="F36" i="14"/>
  <c r="G58" i="14"/>
  <c r="D56" i="2" l="1"/>
  <c r="D40" i="2" l="1"/>
  <c r="D38" i="2"/>
  <c r="D43" i="2"/>
  <c r="G50" i="14" l="1"/>
  <c r="F50" i="14"/>
  <c r="F43" i="14"/>
  <c r="G43" i="14"/>
  <c r="E48" i="12"/>
  <c r="F47" i="12"/>
  <c r="F46" i="12"/>
  <c r="F45" i="12"/>
  <c r="F44" i="12"/>
  <c r="F43" i="12"/>
  <c r="F42" i="12"/>
  <c r="H41" i="12"/>
  <c r="G41" i="12"/>
  <c r="E41" i="12"/>
  <c r="D41" i="12"/>
  <c r="C41" i="12"/>
  <c r="F41" i="12" s="1"/>
  <c r="B41" i="12"/>
  <c r="F40" i="12"/>
  <c r="F39" i="12"/>
  <c r="F38" i="12"/>
  <c r="F37" i="12"/>
  <c r="F36" i="12"/>
  <c r="H35" i="12"/>
  <c r="G35" i="12"/>
  <c r="E35" i="12"/>
  <c r="D35" i="12"/>
  <c r="C35" i="12"/>
  <c r="F35" i="12" s="1"/>
  <c r="B35" i="12"/>
  <c r="F34" i="12"/>
  <c r="F33" i="12"/>
  <c r="F32" i="12"/>
  <c r="F31" i="12"/>
  <c r="F30" i="12"/>
  <c r="F29" i="12"/>
  <c r="H28" i="12"/>
  <c r="H23" i="12" s="1"/>
  <c r="G28" i="12"/>
  <c r="G23" i="12" s="1"/>
  <c r="E28" i="12"/>
  <c r="E23" i="12" s="1"/>
  <c r="D28" i="12"/>
  <c r="D23" i="12" s="1"/>
  <c r="C28" i="12"/>
  <c r="F28" i="12" s="1"/>
  <c r="B28" i="12"/>
  <c r="B23" i="12" s="1"/>
  <c r="F27" i="12"/>
  <c r="F26" i="12"/>
  <c r="F25" i="12"/>
  <c r="F24" i="12"/>
  <c r="C23" i="12"/>
  <c r="F22" i="12"/>
  <c r="F21" i="12"/>
  <c r="F20" i="12"/>
  <c r="F19" i="12"/>
  <c r="F18" i="12"/>
  <c r="H17" i="12"/>
  <c r="G17" i="12"/>
  <c r="G48" i="12" s="1"/>
  <c r="E17" i="12"/>
  <c r="D17" i="12"/>
  <c r="D48" i="12" s="1"/>
  <c r="C17" i="12"/>
  <c r="F17" i="12" s="1"/>
  <c r="B17" i="12"/>
  <c r="B48" i="12" s="1"/>
  <c r="F16" i="12"/>
  <c r="F15" i="12"/>
  <c r="F14" i="12"/>
  <c r="F13" i="12"/>
  <c r="F12" i="12"/>
  <c r="H11" i="12"/>
  <c r="G11" i="12"/>
  <c r="E11" i="12"/>
  <c r="D11" i="12"/>
  <c r="C11" i="12"/>
  <c r="F11" i="12" s="1"/>
  <c r="B11" i="12"/>
  <c r="F23" i="12" l="1"/>
  <c r="F48" i="12"/>
  <c r="C48" i="12"/>
  <c r="F56" i="14" l="1"/>
  <c r="F59" i="14" s="1"/>
  <c r="G56" i="14" l="1"/>
  <c r="G59" i="14" s="1"/>
  <c r="E28" i="16" l="1"/>
  <c r="E27" i="16"/>
  <c r="E26" i="16"/>
  <c r="E25" i="16"/>
  <c r="D24" i="16"/>
  <c r="C24" i="16"/>
  <c r="B24" i="16"/>
  <c r="E23" i="16"/>
  <c r="B22" i="16"/>
  <c r="E22" i="16" s="1"/>
  <c r="E21" i="16"/>
  <c r="D20" i="16"/>
  <c r="D29" i="16" s="1"/>
  <c r="C20" i="16"/>
  <c r="C29" i="16" s="1"/>
  <c r="E18" i="16"/>
  <c r="E17" i="16"/>
  <c r="E16" i="16"/>
  <c r="E15" i="16"/>
  <c r="D14" i="16"/>
  <c r="D19" i="16" s="1"/>
  <c r="C14" i="16"/>
  <c r="C19" i="16" s="1"/>
  <c r="E24" i="16" l="1"/>
  <c r="E14" i="16"/>
  <c r="B20" i="16"/>
  <c r="B29" i="16" s="1"/>
  <c r="E29" i="16" s="1"/>
  <c r="D30" i="16"/>
  <c r="C30" i="16"/>
  <c r="E20" i="16"/>
  <c r="B19" i="16" l="1"/>
  <c r="E28" i="15"/>
  <c r="E27" i="15"/>
  <c r="E26" i="15"/>
  <c r="E25" i="15"/>
  <c r="D24" i="15"/>
  <c r="C24" i="15"/>
  <c r="B24" i="15"/>
  <c r="E24" i="15" s="1"/>
  <c r="E23" i="15"/>
  <c r="E22" i="15"/>
  <c r="E21" i="15"/>
  <c r="D20" i="15"/>
  <c r="D29" i="15" s="1"/>
  <c r="D30" i="15" s="1"/>
  <c r="C20" i="15"/>
  <c r="B20" i="15"/>
  <c r="E18" i="15"/>
  <c r="E17" i="15"/>
  <c r="E16" i="15"/>
  <c r="E15" i="15"/>
  <c r="D14" i="15"/>
  <c r="D19" i="15" s="1"/>
  <c r="C14" i="15"/>
  <c r="B19" i="15"/>
  <c r="E19" i="16" l="1"/>
  <c r="B30" i="16"/>
  <c r="E30" i="16" s="1"/>
  <c r="E14" i="15"/>
  <c r="C19" i="15"/>
  <c r="E19" i="15"/>
  <c r="E20" i="15"/>
  <c r="C29" i="15"/>
  <c r="C30" i="15" s="1"/>
  <c r="B29" i="15"/>
  <c r="E29" i="15" s="1"/>
  <c r="B30" i="15" l="1"/>
  <c r="E30" i="15" s="1"/>
  <c r="C37" i="2"/>
  <c r="F70" i="2" l="1"/>
  <c r="F21" i="2"/>
  <c r="F51" i="2" l="1"/>
  <c r="F71" i="2" l="1"/>
  <c r="F67" i="2"/>
  <c r="F19" i="2" l="1"/>
  <c r="D15" i="2" l="1"/>
  <c r="D17" i="2"/>
  <c r="B18" i="2" l="1"/>
  <c r="B14" i="2"/>
  <c r="B13" i="2" s="1"/>
  <c r="F50" i="2" l="1"/>
  <c r="L44" i="5" l="1"/>
  <c r="L42" i="5"/>
  <c r="L36" i="5"/>
  <c r="L29" i="5"/>
  <c r="L30" i="5"/>
  <c r="L31" i="5"/>
  <c r="L32" i="5"/>
  <c r="L33" i="5"/>
  <c r="L28" i="5"/>
  <c r="F18" i="2" l="1"/>
  <c r="F66" i="2" l="1"/>
  <c r="F69" i="2"/>
  <c r="L24" i="5" l="1"/>
  <c r="L21" i="5"/>
  <c r="L16" i="5"/>
  <c r="L13" i="5"/>
  <c r="L12" i="5"/>
  <c r="F73" i="14" l="1"/>
  <c r="F66" i="14"/>
  <c r="G73" i="14"/>
  <c r="G66" i="14"/>
  <c r="C69" i="2" l="1"/>
  <c r="B69" i="2"/>
  <c r="B66" i="2"/>
  <c r="E54" i="2"/>
  <c r="F48" i="2"/>
  <c r="E48" i="2"/>
  <c r="C14" i="2"/>
  <c r="F34" i="2" l="1"/>
  <c r="F31" i="2" s="1"/>
  <c r="B20" i="2"/>
  <c r="L43" i="5" l="1"/>
  <c r="L41" i="5"/>
  <c r="L38" i="5"/>
  <c r="L34" i="5"/>
  <c r="L26" i="5"/>
  <c r="L22" i="5"/>
  <c r="L11" i="5"/>
  <c r="L10" i="5" l="1"/>
  <c r="L25" i="5"/>
  <c r="L45" i="5" s="1"/>
  <c r="B54" i="2"/>
  <c r="B37" i="2"/>
  <c r="B36" i="2" s="1"/>
  <c r="B48" i="2"/>
  <c r="B46" i="2" s="1"/>
  <c r="E69" i="2"/>
  <c r="C66" i="2"/>
  <c r="D66" i="2"/>
  <c r="E31" i="2"/>
  <c r="E20" i="2"/>
  <c r="B31" i="2"/>
  <c r="B12" i="2" s="1"/>
  <c r="C31" i="2"/>
  <c r="C20" i="2"/>
  <c r="D20" i="2" s="1"/>
  <c r="D14" i="2"/>
  <c r="D71" i="2"/>
  <c r="D70" i="2"/>
  <c r="D69" i="2"/>
  <c r="D68" i="2"/>
  <c r="D67" i="2"/>
  <c r="D55" i="2"/>
  <c r="D27" i="2"/>
  <c r="D26" i="2"/>
  <c r="D25" i="2"/>
  <c r="D24" i="2"/>
  <c r="D23" i="2"/>
  <c r="D22" i="2"/>
  <c r="D21" i="2"/>
  <c r="D35" i="2"/>
  <c r="D33" i="2"/>
  <c r="D32" i="2"/>
  <c r="D16" i="2"/>
  <c r="C18" i="2"/>
  <c r="C13" i="2" s="1"/>
  <c r="D53" i="2"/>
  <c r="D52" i="2"/>
  <c r="D51" i="2"/>
  <c r="D50" i="2"/>
  <c r="D49" i="2"/>
  <c r="D47" i="2"/>
  <c r="D42" i="2"/>
  <c r="C36" i="2"/>
  <c r="D30" i="2"/>
  <c r="D29" i="2"/>
  <c r="D28" i="2"/>
  <c r="F15" i="2" l="1"/>
  <c r="E14" i="2"/>
  <c r="F14" i="2" s="1"/>
  <c r="F13" i="2" s="1"/>
  <c r="D13" i="2"/>
  <c r="D37" i="2"/>
  <c r="D36" i="2"/>
  <c r="D31" i="2"/>
  <c r="C54" i="2"/>
  <c r="C48" i="2"/>
  <c r="C46" i="2" s="1"/>
  <c r="C12" i="2" l="1"/>
  <c r="D12" i="2" s="1"/>
  <c r="D54" i="2"/>
  <c r="B60" i="2"/>
  <c r="B59" i="2"/>
  <c r="D46" i="2"/>
  <c r="D48" i="2"/>
  <c r="D18" i="2"/>
  <c r="C60" i="2"/>
  <c r="C61" i="2" s="1"/>
  <c r="F37" i="2"/>
  <c r="F36" i="2" s="1"/>
  <c r="E37" i="2"/>
  <c r="E36" i="2" s="1"/>
  <c r="F20" i="2"/>
  <c r="F12" i="2" s="1"/>
  <c r="E18" i="2"/>
  <c r="E13" i="2" s="1"/>
  <c r="E12" i="2" s="1"/>
  <c r="C59" i="2" l="1"/>
  <c r="D59" i="2" s="1"/>
  <c r="C44" i="2"/>
  <c r="D60" i="2"/>
  <c r="B61" i="2"/>
  <c r="D61" i="2" s="1"/>
  <c r="F54" i="2"/>
  <c r="F60" i="2" s="1"/>
  <c r="F46" i="2"/>
  <c r="E46" i="2"/>
  <c r="C64" i="2" l="1"/>
  <c r="C72" i="2" s="1"/>
  <c r="C63" i="2"/>
  <c r="F61" i="2"/>
  <c r="F59" i="2"/>
  <c r="F64" i="2" s="1"/>
  <c r="F72" i="2" s="1"/>
  <c r="E59" i="2"/>
  <c r="F44" i="2"/>
  <c r="E60" i="2"/>
  <c r="G60" i="2" s="1"/>
  <c r="E68" i="2" s="1"/>
  <c r="E64" i="2" l="1"/>
  <c r="E61" i="2"/>
  <c r="E66" i="2"/>
  <c r="F63" i="2"/>
  <c r="E72" i="2" l="1"/>
  <c r="E44" i="2"/>
  <c r="B44" i="2" l="1"/>
  <c r="D44" i="2" s="1"/>
  <c r="E63" i="2"/>
  <c r="B63" i="2" l="1"/>
  <c r="D63" i="2" s="1"/>
  <c r="B64" i="2"/>
  <c r="B72" i="2" s="1"/>
  <c r="D64" i="2" l="1"/>
  <c r="D72" i="2"/>
</calcChain>
</file>

<file path=xl/sharedStrings.xml><?xml version="1.0" encoding="utf-8"?>
<sst xmlns="http://schemas.openxmlformats.org/spreadsheetml/2006/main" count="542" uniqueCount="315">
  <si>
    <t>CONCEPTO</t>
  </si>
  <si>
    <t>I. INGRESOS CORRIENTES</t>
  </si>
  <si>
    <t xml:space="preserve">      - De Origen Municipal</t>
  </si>
  <si>
    <t xml:space="preserve">      - Otros</t>
  </si>
  <si>
    <t xml:space="preserve">      - De Origen Nacional y Provincial</t>
  </si>
  <si>
    <t xml:space="preserve">      - Derechos</t>
  </si>
  <si>
    <t xml:space="preserve">      - Primas</t>
  </si>
  <si>
    <t xml:space="preserve">      - Regalías</t>
  </si>
  <si>
    <t xml:space="preserve">      - Alquileres</t>
  </si>
  <si>
    <t xml:space="preserve">      - Multas</t>
  </si>
  <si>
    <t xml:space="preserve">      - Concesiones</t>
  </si>
  <si>
    <t xml:space="preserve">       - Del Sector Privado</t>
  </si>
  <si>
    <t xml:space="preserve">       - Del Sector Externo</t>
  </si>
  <si>
    <t>II. GASTOS CORRIENTES</t>
  </si>
  <si>
    <t xml:space="preserve">       - Personal</t>
  </si>
  <si>
    <t xml:space="preserve">       - Otros</t>
  </si>
  <si>
    <t>IV. INGRESOS DE CAPITAL</t>
  </si>
  <si>
    <t xml:space="preserve"> V. GASTOS DE CAPITAL</t>
  </si>
  <si>
    <t xml:space="preserve">       - Del Sector Público Nacional</t>
  </si>
  <si>
    <t xml:space="preserve">       - Del Sector Público Provincial</t>
  </si>
  <si>
    <t>PLANILLA 1</t>
  </si>
  <si>
    <t xml:space="preserve">       - Bienes de Consumo </t>
  </si>
  <si>
    <t xml:space="preserve">       - Servicios No personales</t>
  </si>
  <si>
    <t xml:space="preserve"> VI. INGRESOS TOTALES ( I + IV )</t>
  </si>
  <si>
    <t xml:space="preserve"> VII. GASTOS TOTALES ( II + V )</t>
  </si>
  <si>
    <t>VIII. GASTOS PRIMARIOS ( VII -Renta Propiedad)</t>
  </si>
  <si>
    <t xml:space="preserve">III. RESULTADO ECONOMICO ( I - II ) </t>
  </si>
  <si>
    <t xml:space="preserve">   . Tributarios</t>
  </si>
  <si>
    <t xml:space="preserve">   . No Tributarios</t>
  </si>
  <si>
    <t xml:space="preserve">   . Vta.Bienes y Serv.de la Adm.Publ.</t>
  </si>
  <si>
    <t xml:space="preserve">   . Ingresos por Operación</t>
  </si>
  <si>
    <t xml:space="preserve">   . Rentas de la Propiedad</t>
  </si>
  <si>
    <t xml:space="preserve">   . Transferencias Corrientes</t>
  </si>
  <si>
    <t xml:space="preserve">    . Gastos de Consumo</t>
  </si>
  <si>
    <t xml:space="preserve">    . Rentas de la Propiedad</t>
  </si>
  <si>
    <t xml:space="preserve">    . Transferencias Corrientes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</si>
  <si>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</si>
  <si>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</si>
  <si>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</si>
  <si>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 xml:space="preserve">      . Inversión Real Directa</t>
  </si>
  <si>
    <t xml:space="preserve">      . Transferencias de Capital</t>
  </si>
  <si>
    <t xml:space="preserve">      . Inversión Financiera</t>
  </si>
  <si>
    <t xml:space="preserve">    . Endeudamiento Público e Incremento de Otros Pasivos</t>
  </si>
  <si>
    <t xml:space="preserve">    . Inversión Financiera</t>
  </si>
  <si>
    <t xml:space="preserve">    . Amortiz. Deuda y Disminución Otros Pasivos</t>
  </si>
  <si>
    <t xml:space="preserve">              - Tasas Muncipales</t>
  </si>
  <si>
    <t xml:space="preserve">              - Contribución por mejoras</t>
  </si>
  <si>
    <t xml:space="preserve">              -Otras Tasas (discriminar)</t>
  </si>
  <si>
    <t xml:space="preserve">              - Coparticipación de Impuestos Provinciales y Nac.</t>
  </si>
  <si>
    <t>PRESUPUESTO ORIGINAL</t>
  </si>
  <si>
    <t>MODIFICACIONES</t>
  </si>
  <si>
    <t>DEFINITIVO</t>
  </si>
  <si>
    <t>BASE CAJA</t>
  </si>
  <si>
    <t>PRESUPUESTO</t>
  </si>
  <si>
    <t>EJECUTADO</t>
  </si>
  <si>
    <t xml:space="preserve"> DEVENGADO</t>
  </si>
  <si>
    <t>IX.RESULTADO PRIMARIO ( VI -VIII)</t>
  </si>
  <si>
    <t xml:space="preserve">X. RESULTADO FINANCIERO </t>
  </si>
  <si>
    <t>XI. FUENTES FINANCIERAS</t>
  </si>
  <si>
    <t>XII. APLICACIONES FINANCIERAS</t>
  </si>
  <si>
    <t>RESULTADO FINAL (X + XI- XII)</t>
  </si>
  <si>
    <t>ETAPA: PRESUPUESTO - DEVENGADO - CAJA</t>
  </si>
  <si>
    <t>TOTAL</t>
  </si>
  <si>
    <t>En Pesos</t>
  </si>
  <si>
    <t>RECURSOS PROPIOS DEL MUNICIPIO</t>
  </si>
  <si>
    <t>MUNICIPIO:</t>
  </si>
  <si>
    <t>PLANILLA 4</t>
  </si>
  <si>
    <t>(2-1)</t>
  </si>
  <si>
    <t>(2-2)</t>
  </si>
  <si>
    <t>(2-3)</t>
  </si>
  <si>
    <t>(2-4)</t>
  </si>
  <si>
    <t>(2-5)</t>
  </si>
  <si>
    <t>(2-6)</t>
  </si>
  <si>
    <t>(2-7)</t>
  </si>
  <si>
    <t>RECURSOS PROPIOS DE LOS MUNICPIOS</t>
  </si>
  <si>
    <t>BASE IMPONIBLE</t>
  </si>
  <si>
    <t>PERIORICIDAD</t>
  </si>
  <si>
    <t>ALÍCUOTA GENERAL</t>
  </si>
  <si>
    <t>ALÍCUOTA</t>
  </si>
  <si>
    <t>TASA FIJA</t>
  </si>
  <si>
    <t>TASA VARIABLE</t>
  </si>
  <si>
    <t>NORMATIVA</t>
  </si>
  <si>
    <t>RECAUDACIÓN</t>
  </si>
  <si>
    <t>MÍNIMA</t>
  </si>
  <si>
    <t>MÁXIMA</t>
  </si>
  <si>
    <t xml:space="preserve">    - INGRESOS TRIBUTARIOS</t>
  </si>
  <si>
    <t xml:space="preserve">      Tasas Municipales</t>
  </si>
  <si>
    <t xml:space="preserve">            Alumbrado, barrido y limpieza</t>
  </si>
  <si>
    <t xml:space="preserve">            Seguridad e Higiene - TISH</t>
  </si>
  <si>
    <t xml:space="preserve">            Marcas y señales</t>
  </si>
  <si>
    <r>
      <t xml:space="preserve">            </t>
    </r>
    <r>
      <rPr>
        <b/>
        <sz val="11"/>
        <color theme="1"/>
        <rFont val="Calibri"/>
        <family val="2"/>
        <scheme val="minor"/>
      </rPr>
      <t>Inspección veterinaria</t>
    </r>
  </si>
  <si>
    <t xml:space="preserve">            Tasa de consumo de energía eléctrica</t>
  </si>
  <si>
    <t xml:space="preserve">            Tasa de abasto</t>
  </si>
  <si>
    <t xml:space="preserve">            Tasa de bromatología</t>
  </si>
  <si>
    <t xml:space="preserve">            Espectáculos Públicos</t>
  </si>
  <si>
    <t xml:space="preserve">            Publicidad y Propagnada</t>
  </si>
  <si>
    <t xml:space="preserve">      Contribución por Mejoras</t>
  </si>
  <si>
    <t xml:space="preserve">            Conservación y mejora de la red vial municipal</t>
  </si>
  <si>
    <t xml:space="preserve">    - INGRESOS NO TRIBUTARIOS</t>
  </si>
  <si>
    <t xml:space="preserve">      Derechos</t>
  </si>
  <si>
    <t xml:space="preserve">            Derecho de oficina</t>
  </si>
  <si>
    <t xml:space="preserve">            Derecho de construcción</t>
  </si>
  <si>
    <t xml:space="preserve">            Derecho por explotación de minas y canteras</t>
  </si>
  <si>
    <t xml:space="preserve">            Derecho de ocupación de espacios públicos</t>
  </si>
  <si>
    <t xml:space="preserve">            Derecho por venta ambulante</t>
  </si>
  <si>
    <t xml:space="preserve">            Libreta sanitaria</t>
  </si>
  <si>
    <t xml:space="preserve">            Otros derechos (discrimnar)</t>
  </si>
  <si>
    <t xml:space="preserve">      Alquileres</t>
  </si>
  <si>
    <t xml:space="preserve">            Alquiler de inmuebles</t>
  </si>
  <si>
    <t xml:space="preserve">            Alquiler de bienes muebles</t>
  </si>
  <si>
    <t xml:space="preserve">            Otros alquileres (discriminar)</t>
  </si>
  <si>
    <t xml:space="preserve">    - MULTAS</t>
  </si>
  <si>
    <t xml:space="preserve">            Infracciones de Tránsito</t>
  </si>
  <si>
    <t xml:space="preserve">            Otros (discriminar)</t>
  </si>
  <si>
    <t xml:space="preserve">    - CONCESIONES</t>
  </si>
  <si>
    <t xml:space="preserve">    - OTROS</t>
  </si>
  <si>
    <t>NUEVAS INVERSIONES EN INFRAESTRUCTURA</t>
  </si>
  <si>
    <t>Planilla 5</t>
  </si>
  <si>
    <t>- EN MILLONES DE PESOS -</t>
  </si>
  <si>
    <t>NUEVAS INVERSIONES</t>
  </si>
  <si>
    <t>GASTO TOTAL</t>
  </si>
  <si>
    <t>GASTO CORRIENTE</t>
  </si>
  <si>
    <t>GASTO DE CAPITAL</t>
  </si>
  <si>
    <t>PROGRAMAS</t>
  </si>
  <si>
    <t>PERSONAL</t>
  </si>
  <si>
    <t>BIENES Y SERVICIOS</t>
  </si>
  <si>
    <t>INFRAESTRUCTURA EDUCATIVA</t>
  </si>
  <si>
    <t>INFRAESTRUCTURA PRODUCTIVA</t>
  </si>
  <si>
    <t>INFRAESTRUCTURA VIVIENDA</t>
  </si>
  <si>
    <t>INFRAESTRUCTURA VIAL</t>
  </si>
  <si>
    <t>TOTAL GENERAL</t>
  </si>
  <si>
    <t>Nota</t>
  </si>
  <si>
    <r>
      <t>(1)</t>
    </r>
    <r>
      <rPr>
        <sz val="10"/>
        <rFont val="Calibri"/>
        <family val="2"/>
      </rPr>
      <t>: Comprende los conceptos faltantes para totalizar el gasto corriente. De corresponder, detallar los conceptos incluidos.</t>
    </r>
  </si>
  <si>
    <r>
      <t xml:space="preserve">(2): </t>
    </r>
    <r>
      <rPr>
        <sz val="10"/>
        <rFont val="Calibri"/>
        <family val="2"/>
      </rPr>
      <t>Crédito Presupuestario que autoriza a la erogación.</t>
    </r>
  </si>
  <si>
    <t>Nota:</t>
  </si>
  <si>
    <t>ACUMULADA-En pesos</t>
  </si>
  <si>
    <t>TRANSFERENCIAS APERTURADAS</t>
  </si>
  <si>
    <t>DEL SECTOR PÚBLICO PROVINCIAL CORRIENTE</t>
  </si>
  <si>
    <t>FECHA</t>
  </si>
  <si>
    <t>REF. PRESUP.</t>
  </si>
  <si>
    <t>MONTO TRANSFERENCIAS</t>
  </si>
  <si>
    <t>GASTO CORRIENTE DEVENGADO EN EL PERIODO</t>
  </si>
  <si>
    <t>ACLARACIÓN</t>
  </si>
  <si>
    <t>DEL SECTOR PÚBLICO NACIONAL CORRIENTE</t>
  </si>
  <si>
    <t>DEL SECTOR PÚBLICO PROVINCIAL DE CAPITAL</t>
  </si>
  <si>
    <t>GASTO DE CAPITAL DEVENGADO EN EL PERIODO</t>
  </si>
  <si>
    <t>CUENTA AHORRO - INVERSIÓN - FINANCIAMIENTO</t>
  </si>
  <si>
    <r>
      <t>ORIGEN -               (</t>
    </r>
    <r>
      <rPr>
        <b/>
        <sz val="9"/>
        <color theme="1"/>
        <rFont val="Calibri"/>
        <family val="2"/>
      </rPr>
      <t>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</si>
  <si>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</t>
    </r>
    <r>
      <rPr>
        <b/>
        <sz val="9"/>
        <color theme="1"/>
        <rFont val="Calibri"/>
        <family val="2"/>
      </rPr>
      <t>(Ministerio u Organismo que transfiere)</t>
    </r>
  </si>
  <si>
    <r>
      <t xml:space="preserve">ORIGEN               </t>
    </r>
    <r>
      <rPr>
        <b/>
        <sz val="9"/>
        <color theme="1"/>
        <rFont val="Calibri"/>
        <family val="2"/>
      </rPr>
      <t>(Ministerio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</si>
  <si>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 </t>
    </r>
    <r>
      <rPr>
        <b/>
        <sz val="9"/>
        <color theme="1"/>
        <rFont val="Calibri"/>
        <family val="2"/>
      </rPr>
      <t>(Ministerio u Organismo que transfiere)</t>
    </r>
  </si>
  <si>
    <t>NOTAS:</t>
  </si>
  <si>
    <t>ADMINISTRACIÓN PÚBLICA MUNICIPAL</t>
  </si>
  <si>
    <t>ADMINSTRACIÓN PÚBLICA MUNICIPAL</t>
  </si>
  <si>
    <t>INFRAESTRUCTURA SANITARIA</t>
  </si>
  <si>
    <t>INFRAESTRUCTURA HOSPITALARIA U OTRA</t>
  </si>
  <si>
    <r>
      <t xml:space="preserve">REFERENCIA PRESUPUESTARIA </t>
    </r>
    <r>
      <rPr>
        <b/>
        <vertAlign val="superscript"/>
        <sz val="12"/>
        <color theme="0"/>
        <rFont val="Calibri"/>
        <family val="2"/>
      </rPr>
      <t>(2)</t>
    </r>
  </si>
  <si>
    <r>
      <t xml:space="preserve">RESTO </t>
    </r>
    <r>
      <rPr>
        <vertAlign val="superscript"/>
        <sz val="12"/>
        <color theme="0"/>
        <rFont val="Calibri"/>
        <family val="2"/>
      </rPr>
      <t>(1)</t>
    </r>
  </si>
  <si>
    <t>STOCK DE DEUDA  MUNICIPAL</t>
  </si>
  <si>
    <t>PLANILLA  6</t>
  </si>
  <si>
    <t>ACREEDOR (1)</t>
  </si>
  <si>
    <t>MONEDA</t>
  </si>
  <si>
    <t>VTO FINAL</t>
  </si>
  <si>
    <t>STOCK  DE LA DEUDA</t>
  </si>
  <si>
    <t>SERVICIOS DEL PERIODO</t>
  </si>
  <si>
    <t>GARANTÍA</t>
  </si>
  <si>
    <t>USO DEL CREDITO</t>
  </si>
  <si>
    <t>BASE DEVENGADO</t>
  </si>
  <si>
    <t>AMORTIZACION</t>
  </si>
  <si>
    <t>INTERESES (3)</t>
  </si>
  <si>
    <t>GOBIERNO NACIONAL</t>
  </si>
  <si>
    <t>- TESORO NACIONAL</t>
  </si>
  <si>
    <t>- FONDOS FIDUCIARIOS</t>
  </si>
  <si>
    <t>- FINANCIAMIENTO DE ORGANISMOS INTERNACIONALES DE CREDITO</t>
  </si>
  <si>
    <t xml:space="preserve">   -  BID</t>
  </si>
  <si>
    <t xml:space="preserve">   -  BIRF</t>
  </si>
  <si>
    <t xml:space="preserve">   - OTROS</t>
  </si>
  <si>
    <t>- FINANCIAMIENTO POR CONVENIOS BILATERALES INTERNACIONALES</t>
  </si>
  <si>
    <t>- OTROS</t>
  </si>
  <si>
    <t>GOBIERNO PROVINCIAL</t>
  </si>
  <si>
    <t xml:space="preserve"> -TESORO PROVINCIAL</t>
  </si>
  <si>
    <t>- FINANCIAMIENTO DE ORGANISMOS INTERNACIONALES DE CREDITO (SUBSIDIARIOS)</t>
  </si>
  <si>
    <t xml:space="preserve"> -  BID</t>
  </si>
  <si>
    <t xml:space="preserve"> -  BIRF</t>
  </si>
  <si>
    <t>ENTIDADES BANCARIAS Y FINANCIERAS DIRECTOS</t>
  </si>
  <si>
    <t>.REGIDAS POR EL</t>
  </si>
  <si>
    <t xml:space="preserve">  - BCRA</t>
  </si>
  <si>
    <t xml:space="preserve">     -xxx</t>
  </si>
  <si>
    <t>.NO REGIDAS POR EL</t>
  </si>
  <si>
    <t xml:space="preserve">  -BCRA</t>
  </si>
  <si>
    <t>PRESTAMOS CON ORGANISMOS INTERNACIONALES (DIRECTOS)</t>
  </si>
  <si>
    <t>DEUDA CONSOLIDADA (4)</t>
  </si>
  <si>
    <t>TITULOS PUBLICOS MUNICIPALES</t>
  </si>
  <si>
    <t xml:space="preserve"> -TITULOS PUBLICOS MUNICIPALES</t>
  </si>
  <si>
    <t xml:space="preserve">   -Bonos Colocacion Voluntaria</t>
  </si>
  <si>
    <t xml:space="preserve">   -Bonos Colocacion No Voluntaria</t>
  </si>
  <si>
    <t xml:space="preserve"> -TITULOS PUBLICOSINTERNACIONALES</t>
  </si>
  <si>
    <t xml:space="preserve">GARANTIA Y/O AVALES </t>
  </si>
  <si>
    <t xml:space="preserve"> OTROS</t>
  </si>
  <si>
    <t>TOTAL DE LA DEUDA  PÚBLICA MUNICIPAL</t>
  </si>
  <si>
    <t>(1) xxx Significa incluir detalles e cada una de las operaciones por acreedor</t>
  </si>
  <si>
    <t>(2) Devengado, en caso de no usar devengado mandado a pagar</t>
  </si>
  <si>
    <t>(3) Incluye Gastos y Comisiones</t>
  </si>
  <si>
    <t>(4) Se consigna la deuda consolidada no instrumentada mediante la emisión de títulos públicos</t>
  </si>
  <si>
    <t>FINANCIAMIENTO DE CORTO PLAZO</t>
  </si>
  <si>
    <t>STOCK DE LA DEUDA</t>
  </si>
  <si>
    <t>SERVICIOS DE LA DEUDA</t>
  </si>
  <si>
    <t>LETRAS DE CORTO PLAZO</t>
  </si>
  <si>
    <t>-Tipo xx</t>
  </si>
  <si>
    <t>-Tipo xy</t>
  </si>
  <si>
    <t>OTROS FINANCIAMIENTOS DE CORTO PLAZO</t>
  </si>
  <si>
    <t>- ASISTENCIA FINANCIERA</t>
  </si>
  <si>
    <t xml:space="preserve">-OTROS CON ENTIDADES FINANCIERAS </t>
  </si>
  <si>
    <t>-OTROS CON EMPRESAS</t>
  </si>
  <si>
    <t>DEUDA FLOTANTE</t>
  </si>
  <si>
    <t xml:space="preserve">PROVEEDORES </t>
  </si>
  <si>
    <t>CONTRATISTAS</t>
  </si>
  <si>
    <t>TRANSFERENCIAS</t>
  </si>
  <si>
    <t>RENTA DE LA PROPIEDAD (INTERESES)</t>
  </si>
  <si>
    <t>OTROS</t>
  </si>
  <si>
    <r>
      <t>DESTINO                       (</t>
    </r>
    <r>
      <rPr>
        <b/>
        <sz val="10"/>
        <color theme="1"/>
        <rFont val="Calibri"/>
        <family val="2"/>
      </rPr>
      <t>Plan o Programa</t>
    </r>
    <r>
      <rPr>
        <b/>
        <sz val="11"/>
        <color theme="1"/>
        <rFont val="Calibri"/>
        <family val="2"/>
      </rPr>
      <t>)</t>
    </r>
  </si>
  <si>
    <r>
      <t xml:space="preserve">DESTINO                       </t>
    </r>
    <r>
      <rPr>
        <b/>
        <sz val="10"/>
        <color theme="1"/>
        <rFont val="Calibri"/>
        <family val="2"/>
      </rPr>
      <t>(Plan o Programa)</t>
    </r>
  </si>
  <si>
    <r>
      <t xml:space="preserve">ORIGEN                 </t>
    </r>
    <r>
      <rPr>
        <b/>
        <sz val="10"/>
        <color theme="1"/>
        <rFont val="Calibri"/>
        <family val="2"/>
      </rPr>
      <t>(Ministerio u Organismo que transfiere)</t>
    </r>
  </si>
  <si>
    <t>DEL SECTOR PRIVADO DE CAPITAL</t>
  </si>
  <si>
    <t>DEL SECTOR PÚBLICO NACIONAL DE  CAPITAL</t>
  </si>
  <si>
    <t>FIRMA:</t>
  </si>
  <si>
    <t>Partida 1.01.02.02. APOYO FINANCIERO  PROVINCIAL</t>
  </si>
  <si>
    <t>Ministerio de Desarrollo Humano y Promoción Social</t>
  </si>
  <si>
    <t>DIR DE ACCION SOCIAL/ HONORARIOS</t>
  </si>
  <si>
    <t>Tesorería General - Obligaciones a Cargo del Tesoro</t>
  </si>
  <si>
    <t xml:space="preserve">COLONIA VERANO      </t>
  </si>
  <si>
    <t xml:space="preserve">FODERE     </t>
  </si>
  <si>
    <t xml:space="preserve">Polideportivo Bº Conjunto 1 y 2 </t>
  </si>
  <si>
    <r>
      <rPr>
        <b/>
        <u/>
        <sz val="12"/>
        <rFont val="Calibri"/>
        <family val="2"/>
        <scheme val="minor"/>
      </rPr>
      <t>MUNICIPIO</t>
    </r>
    <r>
      <rPr>
        <b/>
        <sz val="12"/>
        <rFont val="Calibri"/>
        <family val="2"/>
        <scheme val="minor"/>
      </rPr>
      <t>: ZONDA</t>
    </r>
  </si>
  <si>
    <t>MUNICIPIO: ZONDA</t>
  </si>
  <si>
    <t>incremento de caja y banco</t>
  </si>
  <si>
    <t>Seguridad e Higiene</t>
  </si>
  <si>
    <t>Drerechos y Concesiones Cementerio</t>
  </si>
  <si>
    <t xml:space="preserve">            Otras Contribuciones </t>
  </si>
  <si>
    <t>Niñez Oct/Nov/Dic 24</t>
  </si>
  <si>
    <t>JARDIN COSECHA 2025</t>
  </si>
  <si>
    <t>Niñez Enero a Mzo 2025</t>
  </si>
  <si>
    <t>UMCOP En a Jun 2025</t>
  </si>
  <si>
    <t>Area GENERO Enero 2025</t>
  </si>
  <si>
    <t>CUOTA 02/2024</t>
  </si>
  <si>
    <t>CUOTA 03/2024</t>
  </si>
  <si>
    <t xml:space="preserve">    . Ingresos Extrapresupuestarios (Fondos de 3ros.)</t>
  </si>
  <si>
    <t xml:space="preserve">            Otras Tasas (habilitcion comercial y obras, certif., Inspecciones Eléctricas y de Obras)</t>
  </si>
  <si>
    <t>Area GENERO feb a jun 2025</t>
  </si>
  <si>
    <t>Niñez abril a jun 2025</t>
  </si>
  <si>
    <t>CUOTA 04/2024</t>
  </si>
  <si>
    <t>Adenda UMCOP sept a Dic 2024</t>
  </si>
  <si>
    <t>Adenda GENERO nov a Dic 2024</t>
  </si>
  <si>
    <t>ADMINISTRACIÓN PÚBLICA MUNICPAL</t>
  </si>
  <si>
    <t>Planilla 2</t>
  </si>
  <si>
    <t>CARGOS OCUPADOS</t>
  </si>
  <si>
    <t>En números de cargos ocupados</t>
  </si>
  <si>
    <t>Departamento Ejecutivo Municipal</t>
  </si>
  <si>
    <t>Departamento Deliberativo</t>
  </si>
  <si>
    <t>Justicia Municipal de Faltas</t>
  </si>
  <si>
    <t>PERMANENTE</t>
  </si>
  <si>
    <t xml:space="preserve">  -Permanente</t>
  </si>
  <si>
    <t xml:space="preserve">  -Política</t>
  </si>
  <si>
    <t>TEMPORARIO</t>
  </si>
  <si>
    <t>CONTRATADO</t>
  </si>
  <si>
    <t>SUBTOTAL</t>
  </si>
  <si>
    <t xml:space="preserve">PLANES O PROGRAMAS ESPECIALES </t>
  </si>
  <si>
    <t xml:space="preserve">  - Fondos Nacionales</t>
  </si>
  <si>
    <t xml:space="preserve">  - Fondos Provinciales</t>
  </si>
  <si>
    <t xml:space="preserve">  - Fondos Municipales</t>
  </si>
  <si>
    <t>BECAS Y/O PASANTIAS</t>
  </si>
  <si>
    <t>JORNALES (1)</t>
  </si>
  <si>
    <t>GASTO DE PERSONAL</t>
  </si>
  <si>
    <t>Planilla 3</t>
  </si>
  <si>
    <t>CUOTA 05/2024</t>
  </si>
  <si>
    <t>Cedi Mzo/Jun 25</t>
  </si>
  <si>
    <t xml:space="preserve"> </t>
  </si>
  <si>
    <t>Adenda Cedi Oct/Nov/Dic 24</t>
  </si>
  <si>
    <t>Adenda Area GENERO Sep a Dic 2024</t>
  </si>
  <si>
    <r>
      <rPr>
        <b/>
        <sz val="11"/>
        <color rgb="FF000000"/>
        <rFont val="Calibri"/>
        <family val="2"/>
      </rPr>
      <t>REGISTRO</t>
    </r>
    <r>
      <rPr>
        <i/>
        <sz val="11"/>
        <color rgb="FF000000"/>
        <rFont val="Calibri"/>
        <family val="2"/>
      </rPr>
      <t>:</t>
    </r>
  </si>
  <si>
    <t>R DRM-0-0</t>
  </si>
  <si>
    <t>PLANILLA 1: CAIF Presupuesto - Devengado - Caja</t>
  </si>
  <si>
    <t>Vigencia 06-02-2025</t>
  </si>
  <si>
    <t>Dirección de Relaciones Municipales</t>
  </si>
  <si>
    <t>R DRM-3-0</t>
  </si>
  <si>
    <t>PLANILLA 4: Recursos Propios</t>
  </si>
  <si>
    <t>MUNICIPIO:ZONDA</t>
  </si>
  <si>
    <t>R DRM-4-1</t>
  </si>
  <si>
    <t>PLANILLA 5: Nuevas Inversiones</t>
  </si>
  <si>
    <t>XXX</t>
  </si>
  <si>
    <t>R DRM-5-1</t>
  </si>
  <si>
    <t>PLANILLA 6: Stock de Deuda</t>
  </si>
  <si>
    <t>R DRM-7-1</t>
  </si>
  <si>
    <t>PLANILLA: Anexo Transferencias</t>
  </si>
  <si>
    <t>DEL SECTOR PRIVADO CORRIENTE</t>
  </si>
  <si>
    <t>R DRM-1-0</t>
  </si>
  <si>
    <t>PLANILLA 2: Cargos Ocupados</t>
  </si>
  <si>
    <t>R DRM-2-0</t>
  </si>
  <si>
    <t>PLANILLA 3: Gasto en Personal</t>
  </si>
  <si>
    <t>Cedi Mzo/dic 25</t>
  </si>
  <si>
    <t>Niñez ajul a set 2025</t>
  </si>
  <si>
    <t>Area GENERO jul a dic 2025</t>
  </si>
  <si>
    <t>UMCOP Jul a Dic 2025</t>
  </si>
  <si>
    <t>Adenda Niñez Ago/dic 25</t>
  </si>
  <si>
    <t>Adenda Cedi Agosto a Dic 25</t>
  </si>
  <si>
    <t>fem para obra de pozo</t>
  </si>
  <si>
    <t>Tesoreria</t>
  </si>
  <si>
    <t>Adenda UMCOP ago a dic 2025</t>
  </si>
  <si>
    <t>Tasas municipales</t>
  </si>
  <si>
    <t xml:space="preserve">Anticipo 20% 2025 </t>
  </si>
  <si>
    <t>Anticipo Obra FODERE 2025</t>
  </si>
  <si>
    <t>Cedi Oct a dic 25</t>
  </si>
  <si>
    <t>Niñez oc a dic 2025</t>
  </si>
  <si>
    <t>Adenda GENERO ago a dic 2025</t>
  </si>
  <si>
    <t>PERIODO: DEL 01 DE ENERO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</si>
</sst>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$&quot;\ * #,##0.00_-;\-&quot;$&quot;\ * #,##0.00_-;_-&quot;$&quot;\ * &quot;-&quot;??_-;_-@_-"/>
    <numFmt numFmtId="164" formatCode="_-* #,##0\ _€_-;\-* #,##0\ _€_-;_-* &quot;-&quot;\ _€_-;_-@_-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* #,##0\ _P_t_a_-;\-* #,##0\ _P_t_a_-;_-* &quot;-&quot;??\ _P_t_a_-;_-@_-"/>
    <numFmt numFmtId="168" formatCode="_ * #,##0.00_ ;_ * \-#,##0.00_ ;_ * &quot;-&quot;??_ ;_ @_ "/>
    <numFmt numFmtId="169" formatCode="\-"/>
    <numFmt numFmtId="170" formatCode="#.##000"/>
    <numFmt numFmtId="171" formatCode="&quot;$&quot;#,#00"/>
    <numFmt numFmtId="172" formatCode="m\o\n\th\ d\,\ yyyy"/>
    <numFmt numFmtId="173" formatCode="_-* #,##0.00\ [$€]_-;\-* #,##0.00\ [$€]_-;_-* &quot;-&quot;??\ [$€]_-;_-@_-"/>
    <numFmt numFmtId="174" formatCode="#.##0,"/>
    <numFmt numFmtId="175" formatCode="d\-mmmm\-yyyy"/>
    <numFmt numFmtId="176" formatCode="#,#00"/>
    <numFmt numFmtId="177" formatCode="#,"/>
    <numFmt numFmtId="178" formatCode="\$#,##0.00_);\(\$#,##0.00\)"/>
    <numFmt numFmtId="179" formatCode="\$#,##0_);\(\$#,##0\)"/>
    <numFmt numFmtId="180" formatCode="General_)"/>
    <numFmt numFmtId="181" formatCode="%#,#00"/>
    <numFmt numFmtId="182" formatCode="_-[$$-2C0A]\ * #,##0.00_-;\-[$$-2C0A]\ * #,##0.00_-;_-[$$-2C0A]\ * &quot;-&quot;??_-;_-@_-"/>
  </numFmts>
  <fonts count="6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3" tint="0.39997558519241921"/>
      <name val="Arial Black"/>
      <family val="2"/>
    </font>
    <font>
      <b/>
      <sz val="36"/>
      <color theme="0" tint="-0.3499862666707357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4"/>
      <color theme="0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vertAlign val="superscript"/>
      <sz val="12"/>
      <color theme="0"/>
      <name val="Calibri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b/>
      <sz val="10"/>
      <name val="Arial Unicode MS"/>
      <family val="2"/>
    </font>
    <font>
      <b/>
      <sz val="9"/>
      <name val="Arial Unicode MS"/>
      <family val="3"/>
      <charset val="128"/>
    </font>
    <font>
      <b/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Courier"/>
      <family val="3"/>
    </font>
    <font>
      <sz val="10"/>
      <name val="Arial CE"/>
    </font>
    <font>
      <sz val="12"/>
      <name val="Arial"/>
      <family val="2"/>
    </font>
    <font>
      <b/>
      <sz val="10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 Narrow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FB66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200"/>
        <bgColor rgb="FFFF8200"/>
      </patternFill>
    </fill>
    <fill>
      <patternFill patternType="solid">
        <fgColor rgb="FFFFECD9"/>
        <bgColor rgb="FFFF8200"/>
      </patternFill>
    </fill>
    <fill>
      <patternFill patternType="solid">
        <fgColor rgb="FFFFECD9"/>
        <bgColor rgb="FFFFECD9"/>
      </patternFill>
    </fill>
    <fill>
      <patternFill patternType="solid">
        <fgColor rgb="FFFFECD9"/>
        <bgColor rgb="FFE5E5E5"/>
      </patternFill>
    </fill>
    <fill>
      <patternFill patternType="solid">
        <fgColor rgb="FFFFECD9"/>
        <bgColor rgb="FF7F7F7F"/>
      </patternFill>
    </fill>
    <fill>
      <patternFill patternType="solid">
        <fgColor theme="0"/>
        <bgColor theme="0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5117038483843"/>
      </right>
      <top/>
      <bottom style="medium">
        <color indexed="64"/>
      </bottom>
      <diagonal/>
    </border>
    <border>
      <left style="thin">
        <color theme="4" tint="0.79995117038483843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79995117038483843"/>
      </left>
      <right style="thin">
        <color theme="4" tint="0.79995117038483843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4" tint="0.7999511703848384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8">
    <xf numFmtId="0" fontId="0" fillId="0" borderId="0"/>
    <xf numFmtId="0" fontId="6" fillId="0" borderId="0"/>
    <xf numFmtId="0" fontId="6" fillId="0" borderId="0"/>
    <xf numFmtId="0" fontId="11" fillId="0" borderId="0"/>
    <xf numFmtId="0" fontId="6" fillId="0" borderId="0"/>
    <xf numFmtId="37" fontId="22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0" fontId="50" fillId="0" borderId="0">
      <protection locked="0"/>
    </xf>
    <xf numFmtId="171" fontId="50" fillId="0" borderId="0">
      <protection locked="0"/>
    </xf>
    <xf numFmtId="172" fontId="50" fillId="0" borderId="0">
      <protection locked="0"/>
    </xf>
    <xf numFmtId="173" fontId="6" fillId="0" borderId="0" applyFont="0" applyFill="0" applyBorder="0" applyAlignment="0" applyProtection="0"/>
    <xf numFmtId="174" fontId="50" fillId="0" borderId="0">
      <protection locked="0"/>
    </xf>
    <xf numFmtId="174" fontId="50" fillId="0" borderId="0">
      <protection locked="0"/>
    </xf>
    <xf numFmtId="174" fontId="51" fillId="0" borderId="0">
      <protection locked="0"/>
    </xf>
    <xf numFmtId="174" fontId="50" fillId="0" borderId="0">
      <protection locked="0"/>
    </xf>
    <xf numFmtId="174" fontId="50" fillId="0" borderId="0">
      <protection locked="0"/>
    </xf>
    <xf numFmtId="174" fontId="50" fillId="0" borderId="0">
      <protection locked="0"/>
    </xf>
    <xf numFmtId="174" fontId="51" fillId="0" borderId="0">
      <protection locked="0"/>
    </xf>
    <xf numFmtId="175" fontId="6" fillId="0" borderId="0" applyFill="0" applyBorder="0" applyAlignment="0" applyProtection="0"/>
    <xf numFmtId="2" fontId="6" fillId="0" borderId="0" applyFill="0" applyBorder="0" applyAlignment="0" applyProtection="0"/>
    <xf numFmtId="176" fontId="50" fillId="0" borderId="0">
      <protection locked="0"/>
    </xf>
    <xf numFmtId="177" fontId="52" fillId="0" borderId="0">
      <protection locked="0"/>
    </xf>
    <xf numFmtId="177" fontId="52" fillId="0" borderId="0">
      <protection locked="0"/>
    </xf>
    <xf numFmtId="0" fontId="53" fillId="0" borderId="0">
      <protection locked="0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ill="0" applyBorder="0" applyAlignment="0" applyProtection="0"/>
    <xf numFmtId="179" fontId="6" fillId="0" borderId="0" applyFill="0" applyBorder="0" applyAlignment="0" applyProtection="0"/>
    <xf numFmtId="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0" fontId="55" fillId="0" borderId="0"/>
    <xf numFmtId="0" fontId="56" fillId="0" borderId="0"/>
    <xf numFmtId="0" fontId="11" fillId="0" borderId="0"/>
    <xf numFmtId="0" fontId="54" fillId="0" borderId="0"/>
    <xf numFmtId="0" fontId="6" fillId="0" borderId="0"/>
    <xf numFmtId="181" fontId="50" fillId="0" borderId="0">
      <protection locked="0"/>
    </xf>
    <xf numFmtId="9" fontId="6" fillId="0" borderId="0" applyFont="0" applyFill="0" applyBorder="0" applyAlignment="0" applyProtection="0"/>
    <xf numFmtId="39" fontId="6" fillId="0" borderId="0" applyFill="0" applyBorder="0" applyAlignment="0" applyProtection="0"/>
    <xf numFmtId="37" fontId="6" fillId="0" borderId="0" applyFill="0" applyBorder="0" applyAlignment="0" applyProtection="0"/>
    <xf numFmtId="44" fontId="11" fillId="0" borderId="0" applyFont="0" applyFill="0" applyBorder="0" applyAlignment="0" applyProtection="0"/>
  </cellStyleXfs>
  <cellXfs count="7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37" fontId="1" fillId="0" borderId="0" xfId="0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3" fontId="1" fillId="2" borderId="0" xfId="0" applyNumberFormat="1" applyFont="1" applyFill="1"/>
    <xf numFmtId="0" fontId="2" fillId="2" borderId="0" xfId="0" applyFont="1" applyFill="1"/>
    <xf numFmtId="0" fontId="1" fillId="0" borderId="4" xfId="0" applyFont="1" applyBorder="1"/>
    <xf numFmtId="0" fontId="5" fillId="0" borderId="4" xfId="0" applyFont="1" applyBorder="1" applyAlignment="1">
      <alignment vertical="center"/>
    </xf>
    <xf numFmtId="0" fontId="1" fillId="5" borderId="3" xfId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5" borderId="4" xfId="1" applyFont="1" applyFill="1" applyBorder="1" applyAlignment="1">
      <alignment vertical="center"/>
    </xf>
    <xf numFmtId="164" fontId="1" fillId="0" borderId="24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right" vertical="center"/>
    </xf>
    <xf numFmtId="0" fontId="1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41" fontId="5" fillId="2" borderId="14" xfId="0" applyNumberFormat="1" applyFont="1" applyFill="1" applyBorder="1" applyAlignment="1">
      <alignment horizontal="right"/>
    </xf>
    <xf numFmtId="41" fontId="5" fillId="2" borderId="14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right"/>
    </xf>
    <xf numFmtId="41" fontId="5" fillId="2" borderId="6" xfId="0" applyNumberFormat="1" applyFont="1" applyFill="1" applyBorder="1" applyAlignment="1">
      <alignment horizontal="right" vertical="center"/>
    </xf>
    <xf numFmtId="0" fontId="1" fillId="5" borderId="3" xfId="0" applyFont="1" applyFill="1" applyBorder="1"/>
    <xf numFmtId="0" fontId="1" fillId="4" borderId="4" xfId="0" applyFont="1" applyFill="1" applyBorder="1"/>
    <xf numFmtId="164" fontId="1" fillId="2" borderId="14" xfId="0" applyNumberFormat="1" applyFont="1" applyFill="1" applyBorder="1"/>
    <xf numFmtId="164" fontId="1" fillId="2" borderId="6" xfId="0" applyNumberFormat="1" applyFont="1" applyFill="1" applyBorder="1"/>
    <xf numFmtId="164" fontId="1" fillId="2" borderId="15" xfId="0" applyNumberFormat="1" applyFont="1" applyFill="1" applyBorder="1" applyAlignment="1">
      <alignment vertical="center"/>
    </xf>
    <xf numFmtId="3" fontId="5" fillId="0" borderId="4" xfId="0" applyNumberFormat="1" applyFont="1" applyBorder="1"/>
    <xf numFmtId="0" fontId="5" fillId="0" borderId="4" xfId="0" applyFont="1" applyBorder="1"/>
    <xf numFmtId="3" fontId="1" fillId="0" borderId="4" xfId="0" applyNumberFormat="1" applyFont="1" applyBorder="1"/>
    <xf numFmtId="164" fontId="1" fillId="2" borderId="14" xfId="0" applyNumberFormat="1" applyFont="1" applyFill="1" applyBorder="1" applyAlignment="1">
      <alignment vertical="center"/>
    </xf>
    <xf numFmtId="164" fontId="1" fillId="2" borderId="2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2" borderId="4" xfId="0" applyFont="1" applyFill="1" applyBorder="1"/>
    <xf numFmtId="41" fontId="5" fillId="4" borderId="14" xfId="0" applyNumberFormat="1" applyFont="1" applyFill="1" applyBorder="1"/>
    <xf numFmtId="41" fontId="5" fillId="4" borderId="6" xfId="0" applyNumberFormat="1" applyFont="1" applyFill="1" applyBorder="1"/>
    <xf numFmtId="41" fontId="5" fillId="4" borderId="15" xfId="0" applyNumberFormat="1" applyFont="1" applyFill="1" applyBorder="1" applyAlignment="1">
      <alignment vertical="center"/>
    </xf>
    <xf numFmtId="0" fontId="1" fillId="4" borderId="5" xfId="0" applyFont="1" applyFill="1" applyBorder="1"/>
    <xf numFmtId="41" fontId="5" fillId="4" borderId="18" xfId="0" applyNumberFormat="1" applyFont="1" applyFill="1" applyBorder="1"/>
    <xf numFmtId="41" fontId="5" fillId="4" borderId="9" xfId="0" applyNumberFormat="1" applyFont="1" applyFill="1" applyBorder="1"/>
    <xf numFmtId="0" fontId="2" fillId="0" borderId="4" xfId="0" applyFont="1" applyBorder="1"/>
    <xf numFmtId="164" fontId="2" fillId="2" borderId="14" xfId="0" applyNumberFormat="1" applyFont="1" applyFill="1" applyBorder="1"/>
    <xf numFmtId="164" fontId="2" fillId="2" borderId="6" xfId="0" applyNumberFormat="1" applyFont="1" applyFill="1" applyBorder="1"/>
    <xf numFmtId="164" fontId="2" fillId="2" borderId="15" xfId="0" applyNumberFormat="1" applyFont="1" applyFill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41" fontId="1" fillId="2" borderId="14" xfId="0" applyNumberFormat="1" applyFont="1" applyFill="1" applyBorder="1" applyAlignment="1">
      <alignment horizontal="right"/>
    </xf>
    <xf numFmtId="41" fontId="1" fillId="2" borderId="40" xfId="0" applyNumberFormat="1" applyFont="1" applyFill="1" applyBorder="1" applyAlignment="1">
      <alignment horizontal="right"/>
    </xf>
    <xf numFmtId="41" fontId="5" fillId="2" borderId="40" xfId="0" applyNumberFormat="1" applyFont="1" applyFill="1" applyBorder="1" applyAlignment="1">
      <alignment horizontal="right"/>
    </xf>
    <xf numFmtId="41" fontId="1" fillId="4" borderId="14" xfId="0" applyNumberFormat="1" applyFont="1" applyFill="1" applyBorder="1" applyAlignment="1">
      <alignment horizontal="right"/>
    </xf>
    <xf numFmtId="41" fontId="1" fillId="4" borderId="6" xfId="0" applyNumberFormat="1" applyFont="1" applyFill="1" applyBorder="1" applyAlignment="1">
      <alignment horizontal="right"/>
    </xf>
    <xf numFmtId="41" fontId="1" fillId="4" borderId="15" xfId="0" applyNumberFormat="1" applyFont="1" applyFill="1" applyBorder="1" applyAlignment="1">
      <alignment horizontal="right" vertical="center"/>
    </xf>
    <xf numFmtId="41" fontId="1" fillId="4" borderId="14" xfId="0" applyNumberFormat="1" applyFont="1" applyFill="1" applyBorder="1" applyAlignment="1">
      <alignment horizontal="right" vertical="center"/>
    </xf>
    <xf numFmtId="41" fontId="1" fillId="4" borderId="24" xfId="0" applyNumberFormat="1" applyFont="1" applyFill="1" applyBorder="1" applyAlignment="1">
      <alignment horizontal="right" vertical="center"/>
    </xf>
    <xf numFmtId="41" fontId="1" fillId="4" borderId="40" xfId="0" applyNumberFormat="1" applyFont="1" applyFill="1" applyBorder="1" applyAlignment="1">
      <alignment horizontal="right"/>
    </xf>
    <xf numFmtId="41" fontId="1" fillId="0" borderId="14" xfId="0" applyNumberFormat="1" applyFont="1" applyBorder="1" applyAlignment="1">
      <alignment horizontal="right" vertical="center"/>
    </xf>
    <xf numFmtId="41" fontId="1" fillId="2" borderId="15" xfId="0" applyNumberFormat="1" applyFont="1" applyFill="1" applyBorder="1" applyAlignment="1">
      <alignment horizontal="right" vertical="center"/>
    </xf>
    <xf numFmtId="41" fontId="1" fillId="0" borderId="24" xfId="0" applyNumberFormat="1" applyFont="1" applyBorder="1" applyAlignment="1">
      <alignment horizontal="right" vertical="center"/>
    </xf>
    <xf numFmtId="41" fontId="1" fillId="5" borderId="12" xfId="0" applyNumberFormat="1" applyFont="1" applyFill="1" applyBorder="1" applyAlignment="1">
      <alignment horizontal="right" vertical="center"/>
    </xf>
    <xf numFmtId="41" fontId="1" fillId="5" borderId="27" xfId="0" applyNumberFormat="1" applyFont="1" applyFill="1" applyBorder="1" applyAlignment="1">
      <alignment horizontal="right" vertical="center"/>
    </xf>
    <xf numFmtId="41" fontId="1" fillId="2" borderId="14" xfId="0" applyNumberFormat="1" applyFont="1" applyFill="1" applyBorder="1" applyAlignment="1">
      <alignment horizontal="right" vertical="center"/>
    </xf>
    <xf numFmtId="41" fontId="1" fillId="2" borderId="24" xfId="0" applyNumberFormat="1" applyFont="1" applyFill="1" applyBorder="1" applyAlignment="1">
      <alignment horizontal="right" vertical="center"/>
    </xf>
    <xf numFmtId="41" fontId="1" fillId="5" borderId="14" xfId="0" applyNumberFormat="1" applyFont="1" applyFill="1" applyBorder="1" applyAlignment="1">
      <alignment horizontal="right"/>
    </xf>
    <xf numFmtId="41" fontId="1" fillId="5" borderId="6" xfId="0" applyNumberFormat="1" applyFont="1" applyFill="1" applyBorder="1" applyAlignment="1">
      <alignment horizontal="right"/>
    </xf>
    <xf numFmtId="41" fontId="1" fillId="5" borderId="15" xfId="0" applyNumberFormat="1" applyFont="1" applyFill="1" applyBorder="1" applyAlignment="1">
      <alignment horizontal="right"/>
    </xf>
    <xf numFmtId="41" fontId="1" fillId="5" borderId="24" xfId="0" applyNumberFormat="1" applyFont="1" applyFill="1" applyBorder="1" applyAlignment="1">
      <alignment horizontal="right"/>
    </xf>
    <xf numFmtId="41" fontId="5" fillId="2" borderId="15" xfId="0" applyNumberFormat="1" applyFont="1" applyFill="1" applyBorder="1" applyAlignment="1">
      <alignment horizontal="right" vertical="center"/>
    </xf>
    <xf numFmtId="41" fontId="5" fillId="2" borderId="24" xfId="0" applyNumberFormat="1" applyFont="1" applyFill="1" applyBorder="1" applyAlignment="1">
      <alignment horizontal="right" vertical="center"/>
    </xf>
    <xf numFmtId="41" fontId="1" fillId="5" borderId="12" xfId="0" applyNumberFormat="1" applyFont="1" applyFill="1" applyBorder="1"/>
    <xf numFmtId="41" fontId="1" fillId="5" borderId="8" xfId="0" applyNumberFormat="1" applyFont="1" applyFill="1" applyBorder="1"/>
    <xf numFmtId="41" fontId="1" fillId="5" borderId="13" xfId="0" applyNumberFormat="1" applyFont="1" applyFill="1" applyBorder="1" applyAlignment="1">
      <alignment vertical="center"/>
    </xf>
    <xf numFmtId="41" fontId="1" fillId="5" borderId="12" xfId="0" applyNumberFormat="1" applyFont="1" applyFill="1" applyBorder="1" applyAlignment="1">
      <alignment vertical="center"/>
    </xf>
    <xf numFmtId="41" fontId="1" fillId="5" borderId="27" xfId="0" applyNumberFormat="1" applyFont="1" applyFill="1" applyBorder="1" applyAlignment="1">
      <alignment vertical="center"/>
    </xf>
    <xf numFmtId="41" fontId="1" fillId="4" borderId="14" xfId="0" applyNumberFormat="1" applyFont="1" applyFill="1" applyBorder="1"/>
    <xf numFmtId="41" fontId="1" fillId="4" borderId="6" xfId="0" applyNumberFormat="1" applyFont="1" applyFill="1" applyBorder="1"/>
    <xf numFmtId="41" fontId="1" fillId="4" borderId="15" xfId="0" applyNumberFormat="1" applyFont="1" applyFill="1" applyBorder="1" applyAlignment="1">
      <alignment vertical="center"/>
    </xf>
    <xf numFmtId="41" fontId="1" fillId="4" borderId="14" xfId="0" applyNumberFormat="1" applyFont="1" applyFill="1" applyBorder="1" applyAlignment="1">
      <alignment vertical="center"/>
    </xf>
    <xf numFmtId="41" fontId="1" fillId="4" borderId="24" xfId="0" applyNumberFormat="1" applyFont="1" applyFill="1" applyBorder="1" applyAlignment="1">
      <alignment vertical="center"/>
    </xf>
    <xf numFmtId="41" fontId="5" fillId="0" borderId="14" xfId="0" applyNumberFormat="1" applyFont="1" applyBorder="1"/>
    <xf numFmtId="41" fontId="5" fillId="0" borderId="6" xfId="0" applyNumberFormat="1" applyFont="1" applyBorder="1"/>
    <xf numFmtId="41" fontId="1" fillId="0" borderId="15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41" fontId="1" fillId="5" borderId="14" xfId="0" applyNumberFormat="1" applyFont="1" applyFill="1" applyBorder="1"/>
    <xf numFmtId="41" fontId="1" fillId="5" borderId="6" xfId="0" applyNumberFormat="1" applyFont="1" applyFill="1" applyBorder="1"/>
    <xf numFmtId="41" fontId="1" fillId="5" borderId="15" xfId="0" applyNumberFormat="1" applyFont="1" applyFill="1" applyBorder="1" applyAlignment="1">
      <alignment vertical="center"/>
    </xf>
    <xf numFmtId="41" fontId="1" fillId="5" borderId="14" xfId="0" applyNumberFormat="1" applyFont="1" applyFill="1" applyBorder="1" applyAlignment="1">
      <alignment vertical="center"/>
    </xf>
    <xf numFmtId="41" fontId="1" fillId="5" borderId="24" xfId="0" applyNumberFormat="1" applyFont="1" applyFill="1" applyBorder="1" applyAlignment="1">
      <alignment vertical="center"/>
    </xf>
    <xf numFmtId="41" fontId="1" fillId="4" borderId="18" xfId="0" applyNumberFormat="1" applyFont="1" applyFill="1" applyBorder="1" applyAlignment="1">
      <alignment vertical="center"/>
    </xf>
    <xf numFmtId="41" fontId="1" fillId="4" borderId="20" xfId="0" applyNumberFormat="1" applyFont="1" applyFill="1" applyBorder="1" applyAlignment="1">
      <alignment vertical="center"/>
    </xf>
    <xf numFmtId="41" fontId="1" fillId="5" borderId="16" xfId="0" applyNumberFormat="1" applyFont="1" applyFill="1" applyBorder="1"/>
    <xf numFmtId="41" fontId="1" fillId="5" borderId="7" xfId="0" applyNumberFormat="1" applyFont="1" applyFill="1" applyBorder="1"/>
    <xf numFmtId="41" fontId="1" fillId="5" borderId="16" xfId="0" applyNumberFormat="1" applyFont="1" applyFill="1" applyBorder="1" applyAlignment="1">
      <alignment vertical="center"/>
    </xf>
    <xf numFmtId="41" fontId="1" fillId="5" borderId="2" xfId="0" applyNumberFormat="1" applyFont="1" applyFill="1" applyBorder="1" applyAlignment="1">
      <alignment vertical="center"/>
    </xf>
    <xf numFmtId="41" fontId="1" fillId="5" borderId="12" xfId="1" applyNumberFormat="1" applyFont="1" applyFill="1" applyBorder="1" applyAlignment="1">
      <alignment vertical="center"/>
    </xf>
    <xf numFmtId="41" fontId="1" fillId="5" borderId="8" xfId="1" applyNumberFormat="1" applyFont="1" applyFill="1" applyBorder="1" applyAlignment="1">
      <alignment vertical="center"/>
    </xf>
    <xf numFmtId="41" fontId="1" fillId="5" borderId="13" xfId="2" applyNumberFormat="1" applyFont="1" applyFill="1" applyBorder="1" applyAlignment="1">
      <alignment vertical="center"/>
    </xf>
    <xf numFmtId="41" fontId="1" fillId="5" borderId="12" xfId="2" applyNumberFormat="1" applyFont="1" applyFill="1" applyBorder="1" applyAlignment="1">
      <alignment vertical="center"/>
    </xf>
    <xf numFmtId="41" fontId="1" fillId="5" borderId="27" xfId="2" applyNumberFormat="1" applyFont="1" applyFill="1" applyBorder="1" applyAlignment="1">
      <alignment vertical="center"/>
    </xf>
    <xf numFmtId="41" fontId="4" fillId="4" borderId="14" xfId="0" applyNumberFormat="1" applyFont="1" applyFill="1" applyBorder="1" applyAlignment="1">
      <alignment vertical="center"/>
    </xf>
    <xf numFmtId="41" fontId="4" fillId="4" borderId="6" xfId="0" applyNumberFormat="1" applyFont="1" applyFill="1" applyBorder="1" applyAlignment="1">
      <alignment vertical="center"/>
    </xf>
    <xf numFmtId="41" fontId="1" fillId="4" borderId="15" xfId="2" applyNumberFormat="1" applyFont="1" applyFill="1" applyBorder="1" applyAlignment="1">
      <alignment vertical="center"/>
    </xf>
    <xf numFmtId="41" fontId="1" fillId="4" borderId="14" xfId="2" applyNumberFormat="1" applyFont="1" applyFill="1" applyBorder="1" applyAlignment="1">
      <alignment vertical="center"/>
    </xf>
    <xf numFmtId="41" fontId="1" fillId="4" borderId="24" xfId="2" applyNumberFormat="1" applyFont="1" applyFill="1" applyBorder="1" applyAlignment="1">
      <alignment vertical="center"/>
    </xf>
    <xf numFmtId="41" fontId="1" fillId="5" borderId="14" xfId="1" applyNumberFormat="1" applyFont="1" applyFill="1" applyBorder="1" applyAlignment="1">
      <alignment vertical="center"/>
    </xf>
    <xf numFmtId="41" fontId="1" fillId="5" borderId="6" xfId="1" applyNumberFormat="1" applyFont="1" applyFill="1" applyBorder="1" applyAlignment="1">
      <alignment vertical="center"/>
    </xf>
    <xf numFmtId="41" fontId="1" fillId="5" borderId="15" xfId="2" applyNumberFormat="1" applyFont="1" applyFill="1" applyBorder="1" applyAlignment="1">
      <alignment vertical="center"/>
    </xf>
    <xf numFmtId="41" fontId="1" fillId="5" borderId="14" xfId="2" applyNumberFormat="1" applyFont="1" applyFill="1" applyBorder="1" applyAlignment="1">
      <alignment vertical="center"/>
    </xf>
    <xf numFmtId="41" fontId="1" fillId="5" borderId="24" xfId="2" applyNumberFormat="1" applyFont="1" applyFill="1" applyBorder="1" applyAlignment="1">
      <alignment vertical="center"/>
    </xf>
    <xf numFmtId="41" fontId="4" fillId="2" borderId="14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1" fillId="2" borderId="15" xfId="2" applyNumberFormat="1" applyFont="1" applyFill="1" applyBorder="1" applyAlignment="1">
      <alignment vertical="center"/>
    </xf>
    <xf numFmtId="41" fontId="1" fillId="2" borderId="24" xfId="2" applyNumberFormat="1" applyFont="1" applyFill="1" applyBorder="1" applyAlignment="1">
      <alignment vertical="center"/>
    </xf>
    <xf numFmtId="41" fontId="4" fillId="2" borderId="18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41" fontId="1" fillId="2" borderId="19" xfId="2" applyNumberFormat="1" applyFont="1" applyFill="1" applyBorder="1" applyAlignment="1">
      <alignment vertical="center"/>
    </xf>
    <xf numFmtId="41" fontId="1" fillId="3" borderId="36" xfId="0" applyNumberFormat="1" applyFont="1" applyFill="1" applyBorder="1" applyAlignment="1">
      <alignment vertical="center"/>
    </xf>
    <xf numFmtId="41" fontId="1" fillId="3" borderId="37" xfId="0" applyNumberFormat="1" applyFont="1" applyFill="1" applyBorder="1" applyAlignment="1">
      <alignment vertical="center"/>
    </xf>
    <xf numFmtId="41" fontId="1" fillId="3" borderId="34" xfId="0" applyNumberFormat="1" applyFont="1" applyFill="1" applyBorder="1" applyAlignment="1">
      <alignment vertical="center" wrapText="1"/>
    </xf>
    <xf numFmtId="41" fontId="1" fillId="3" borderId="38" xfId="0" applyNumberFormat="1" applyFont="1" applyFill="1" applyBorder="1" applyAlignment="1">
      <alignment vertical="center" wrapText="1"/>
    </xf>
    <xf numFmtId="41" fontId="1" fillId="3" borderId="39" xfId="0" applyNumberFormat="1" applyFont="1" applyFill="1" applyBorder="1" applyAlignment="1">
      <alignment vertical="center" wrapText="1"/>
    </xf>
    <xf numFmtId="41" fontId="1" fillId="5" borderId="18" xfId="0" applyNumberFormat="1" applyFont="1" applyFill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1" fillId="6" borderId="15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/>
    </xf>
    <xf numFmtId="41" fontId="1" fillId="5" borderId="7" xfId="0" applyNumberFormat="1" applyFont="1" applyFill="1" applyBorder="1" applyAlignment="1">
      <alignment horizontal="right"/>
    </xf>
    <xf numFmtId="41" fontId="1" fillId="5" borderId="17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 vertical="center"/>
    </xf>
    <xf numFmtId="41" fontId="1" fillId="5" borderId="2" xfId="0" applyNumberFormat="1" applyFont="1" applyFill="1" applyBorder="1" applyAlignment="1">
      <alignment horizontal="right" vertical="center"/>
    </xf>
    <xf numFmtId="0" fontId="1" fillId="5" borderId="5" xfId="0" applyFont="1" applyFill="1" applyBorder="1"/>
    <xf numFmtId="41" fontId="1" fillId="5" borderId="18" xfId="0" applyNumberFormat="1" applyFont="1" applyFill="1" applyBorder="1"/>
    <xf numFmtId="41" fontId="1" fillId="5" borderId="9" xfId="0" applyNumberFormat="1" applyFont="1" applyFill="1" applyBorder="1"/>
    <xf numFmtId="41" fontId="1" fillId="5" borderId="20" xfId="0" applyNumberFormat="1" applyFont="1" applyFill="1" applyBorder="1" applyAlignment="1">
      <alignment vertical="center"/>
    </xf>
    <xf numFmtId="37" fontId="8" fillId="3" borderId="21" xfId="0" applyNumberFormat="1" applyFont="1" applyFill="1" applyBorder="1" applyAlignment="1">
      <alignment horizontal="center" vertical="center" wrapText="1"/>
    </xf>
    <xf numFmtId="37" fontId="8" fillId="3" borderId="23" xfId="0" applyNumberFormat="1" applyFont="1" applyFill="1" applyBorder="1" applyAlignment="1">
      <alignment horizontal="center" vertical="center"/>
    </xf>
    <xf numFmtId="37" fontId="8" fillId="3" borderId="22" xfId="0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0" fillId="0" borderId="43" xfId="0" applyBorder="1"/>
    <xf numFmtId="0" fontId="0" fillId="2" borderId="43" xfId="0" applyFill="1" applyBorder="1"/>
    <xf numFmtId="0" fontId="0" fillId="2" borderId="0" xfId="0" applyFill="1"/>
    <xf numFmtId="0" fontId="0" fillId="2" borderId="24" xfId="0" applyFill="1" applyBorder="1"/>
    <xf numFmtId="0" fontId="14" fillId="3" borderId="48" xfId="3" applyFont="1" applyFill="1" applyBorder="1" applyAlignment="1">
      <alignment horizontal="center" vertical="center" wrapText="1"/>
    </xf>
    <xf numFmtId="0" fontId="12" fillId="5" borderId="44" xfId="3" applyFont="1" applyFill="1" applyBorder="1" applyAlignment="1">
      <alignment vertical="center"/>
    </xf>
    <xf numFmtId="0" fontId="12" fillId="5" borderId="45" xfId="3" applyFont="1" applyFill="1" applyBorder="1" applyAlignment="1">
      <alignment horizontal="center" vertical="center"/>
    </xf>
    <xf numFmtId="0" fontId="0" fillId="7" borderId="0" xfId="0" applyFill="1"/>
    <xf numFmtId="0" fontId="12" fillId="4" borderId="50" xfId="3" applyFont="1" applyFill="1" applyBorder="1" applyAlignment="1">
      <alignment vertical="center"/>
    </xf>
    <xf numFmtId="0" fontId="12" fillId="4" borderId="51" xfId="3" applyFont="1" applyFill="1" applyBorder="1" applyAlignment="1">
      <alignment horizontal="center" vertical="center"/>
    </xf>
    <xf numFmtId="0" fontId="0" fillId="8" borderId="0" xfId="0" applyFill="1"/>
    <xf numFmtId="0" fontId="12" fillId="2" borderId="50" xfId="3" applyFont="1" applyFill="1" applyBorder="1" applyAlignment="1">
      <alignment vertical="center"/>
    </xf>
    <xf numFmtId="0" fontId="12" fillId="2" borderId="51" xfId="3" applyFont="1" applyFill="1" applyBorder="1" applyAlignment="1">
      <alignment horizontal="center" vertical="center"/>
    </xf>
    <xf numFmtId="0" fontId="0" fillId="2" borderId="50" xfId="3" applyFont="1" applyFill="1" applyBorder="1" applyAlignment="1">
      <alignment vertical="center"/>
    </xf>
    <xf numFmtId="0" fontId="17" fillId="2" borderId="51" xfId="3" applyFont="1" applyFill="1" applyBorder="1" applyAlignment="1">
      <alignment horizontal="center" vertical="center"/>
    </xf>
    <xf numFmtId="0" fontId="12" fillId="5" borderId="50" xfId="3" applyFont="1" applyFill="1" applyBorder="1" applyAlignment="1">
      <alignment vertical="center"/>
    </xf>
    <xf numFmtId="0" fontId="12" fillId="5" borderId="51" xfId="3" applyFont="1" applyFill="1" applyBorder="1" applyAlignment="1">
      <alignment horizontal="center" vertical="center"/>
    </xf>
    <xf numFmtId="0" fontId="0" fillId="2" borderId="53" xfId="0" applyFill="1" applyBorder="1"/>
    <xf numFmtId="0" fontId="0" fillId="7" borderId="53" xfId="0" applyFill="1" applyBorder="1"/>
    <xf numFmtId="0" fontId="0" fillId="0" borderId="53" xfId="0" applyBorder="1"/>
    <xf numFmtId="0" fontId="0" fillId="2" borderId="54" xfId="0" applyFill="1" applyBorder="1"/>
    <xf numFmtId="0" fontId="0" fillId="8" borderId="54" xfId="0" applyFill="1" applyBorder="1"/>
    <xf numFmtId="0" fontId="9" fillId="5" borderId="47" xfId="3" applyFont="1" applyFill="1" applyBorder="1" applyAlignment="1">
      <alignment horizontal="left" vertical="center"/>
    </xf>
    <xf numFmtId="0" fontId="9" fillId="5" borderId="48" xfId="3" applyFont="1" applyFill="1" applyBorder="1" applyAlignment="1">
      <alignment horizontal="center" vertical="center"/>
    </xf>
    <xf numFmtId="0" fontId="15" fillId="0" borderId="0" xfId="4" applyFont="1"/>
    <xf numFmtId="0" fontId="21" fillId="0" borderId="0" xfId="4" applyFont="1"/>
    <xf numFmtId="0" fontId="10" fillId="0" borderId="62" xfId="4" applyFont="1" applyBorder="1" applyAlignment="1">
      <alignment horizontal="center" vertical="center" wrapText="1"/>
    </xf>
    <xf numFmtId="0" fontId="15" fillId="0" borderId="62" xfId="4" applyFont="1" applyBorder="1" applyProtection="1">
      <protection locked="0"/>
    </xf>
    <xf numFmtId="0" fontId="15" fillId="0" borderId="0" xfId="4" applyFont="1" applyProtection="1">
      <protection locked="0"/>
    </xf>
    <xf numFmtId="0" fontId="15" fillId="0" borderId="65" xfId="4" applyFont="1" applyBorder="1" applyProtection="1">
      <protection locked="0"/>
    </xf>
    <xf numFmtId="0" fontId="15" fillId="0" borderId="67" xfId="4" applyFont="1" applyBorder="1" applyProtection="1">
      <protection locked="0"/>
    </xf>
    <xf numFmtId="0" fontId="15" fillId="2" borderId="0" xfId="4" applyFont="1" applyFill="1"/>
    <xf numFmtId="0" fontId="28" fillId="0" borderId="0" xfId="0" applyFont="1"/>
    <xf numFmtId="0" fontId="29" fillId="10" borderId="33" xfId="0" applyFont="1" applyFill="1" applyBorder="1" applyAlignment="1">
      <alignment horizontal="left"/>
    </xf>
    <xf numFmtId="0" fontId="29" fillId="10" borderId="2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10" borderId="70" xfId="0" applyFont="1" applyFill="1" applyBorder="1" applyAlignment="1">
      <alignment horizontal="center" vertical="center"/>
    </xf>
    <xf numFmtId="0" fontId="30" fillId="10" borderId="71" xfId="0" applyFont="1" applyFill="1" applyBorder="1" applyAlignment="1">
      <alignment horizontal="center" vertical="center"/>
    </xf>
    <xf numFmtId="0" fontId="30" fillId="10" borderId="72" xfId="0" applyFont="1" applyFill="1" applyBorder="1" applyAlignment="1">
      <alignment horizontal="center" vertical="center" wrapText="1"/>
    </xf>
    <xf numFmtId="0" fontId="30" fillId="10" borderId="72" xfId="0" applyFont="1" applyFill="1" applyBorder="1" applyAlignment="1">
      <alignment horizontal="center" vertical="center"/>
    </xf>
    <xf numFmtId="0" fontId="30" fillId="10" borderId="73" xfId="0" applyFont="1" applyFill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/>
    </xf>
    <xf numFmtId="14" fontId="25" fillId="0" borderId="74" xfId="0" applyNumberFormat="1" applyFont="1" applyBorder="1"/>
    <xf numFmtId="0" fontId="25" fillId="0" borderId="36" xfId="0" applyFont="1" applyBorder="1"/>
    <xf numFmtId="0" fontId="25" fillId="0" borderId="36" xfId="0" applyFont="1" applyBorder="1" applyAlignment="1">
      <alignment horizontal="left" wrapText="1"/>
    </xf>
    <xf numFmtId="4" fontId="25" fillId="0" borderId="36" xfId="0" applyNumberFormat="1" applyFont="1" applyBorder="1"/>
    <xf numFmtId="4" fontId="25" fillId="0" borderId="37" xfId="0" applyNumberFormat="1" applyFont="1" applyBorder="1"/>
    <xf numFmtId="0" fontId="26" fillId="0" borderId="34" xfId="0" applyFont="1" applyBorder="1"/>
    <xf numFmtId="0" fontId="26" fillId="0" borderId="65" xfId="0" applyFont="1" applyBorder="1"/>
    <xf numFmtId="4" fontId="26" fillId="11" borderId="61" xfId="0" applyNumberFormat="1" applyFont="1" applyFill="1" applyBorder="1"/>
    <xf numFmtId="4" fontId="26" fillId="11" borderId="1" xfId="0" applyNumberFormat="1" applyFont="1" applyFill="1" applyBorder="1"/>
    <xf numFmtId="0" fontId="26" fillId="0" borderId="24" xfId="0" applyFont="1" applyBorder="1"/>
    <xf numFmtId="0" fontId="30" fillId="10" borderId="78" xfId="0" applyFont="1" applyFill="1" applyBorder="1" applyAlignment="1">
      <alignment horizontal="center" vertical="center" wrapText="1"/>
    </xf>
    <xf numFmtId="0" fontId="30" fillId="12" borderId="79" xfId="0" applyFont="1" applyFill="1" applyBorder="1" applyAlignment="1">
      <alignment horizontal="center" vertical="center"/>
    </xf>
    <xf numFmtId="0" fontId="30" fillId="10" borderId="80" xfId="0" applyFont="1" applyFill="1" applyBorder="1" applyAlignment="1">
      <alignment horizontal="center" vertical="center" wrapText="1"/>
    </xf>
    <xf numFmtId="0" fontId="30" fillId="12" borderId="81" xfId="0" applyFont="1" applyFill="1" applyBorder="1" applyAlignment="1">
      <alignment horizontal="center" vertical="center"/>
    </xf>
    <xf numFmtId="0" fontId="30" fillId="12" borderId="81" xfId="0" applyFont="1" applyFill="1" applyBorder="1" applyAlignment="1">
      <alignment horizontal="center" vertical="center" wrapText="1"/>
    </xf>
    <xf numFmtId="0" fontId="30" fillId="10" borderId="82" xfId="0" applyFont="1" applyFill="1" applyBorder="1" applyAlignment="1">
      <alignment horizontal="center" vertical="center" wrapText="1"/>
    </xf>
    <xf numFmtId="0" fontId="25" fillId="0" borderId="83" xfId="0" applyFont="1" applyBorder="1"/>
    <xf numFmtId="0" fontId="26" fillId="0" borderId="55" xfId="0" applyFont="1" applyBorder="1"/>
    <xf numFmtId="0" fontId="26" fillId="0" borderId="69" xfId="0" applyFont="1" applyBorder="1"/>
    <xf numFmtId="0" fontId="30" fillId="13" borderId="85" xfId="0" applyFont="1" applyFill="1" applyBorder="1" applyAlignment="1">
      <alignment horizontal="center" vertical="center"/>
    </xf>
    <xf numFmtId="0" fontId="30" fillId="13" borderId="86" xfId="0" applyFont="1" applyFill="1" applyBorder="1" applyAlignment="1">
      <alignment horizontal="center" vertical="center"/>
    </xf>
    <xf numFmtId="0" fontId="30" fillId="13" borderId="87" xfId="0" applyFont="1" applyFill="1" applyBorder="1" applyAlignment="1">
      <alignment horizontal="center" vertical="center" wrapText="1"/>
    </xf>
    <xf numFmtId="0" fontId="30" fillId="13" borderId="88" xfId="0" applyFont="1" applyFill="1" applyBorder="1" applyAlignment="1">
      <alignment horizontal="center" vertical="center" wrapText="1"/>
    </xf>
    <xf numFmtId="14" fontId="26" fillId="0" borderId="89" xfId="0" applyNumberFormat="1" applyFont="1" applyBorder="1"/>
    <xf numFmtId="0" fontId="26" fillId="0" borderId="90" xfId="0" applyFont="1" applyBorder="1"/>
    <xf numFmtId="0" fontId="26" fillId="0" borderId="91" xfId="0" applyFont="1" applyBorder="1"/>
    <xf numFmtId="0" fontId="26" fillId="0" borderId="91" xfId="0" applyFont="1" applyBorder="1" applyAlignment="1">
      <alignment horizontal="left" wrapText="1"/>
    </xf>
    <xf numFmtId="4" fontId="26" fillId="0" borderId="91" xfId="0" applyNumberFormat="1" applyFont="1" applyBorder="1"/>
    <xf numFmtId="14" fontId="26" fillId="0" borderId="92" xfId="0" applyNumberFormat="1" applyFont="1" applyBorder="1"/>
    <xf numFmtId="0" fontId="26" fillId="0" borderId="93" xfId="0" applyFont="1" applyBorder="1"/>
    <xf numFmtId="0" fontId="26" fillId="0" borderId="81" xfId="0" applyFont="1" applyBorder="1"/>
    <xf numFmtId="0" fontId="26" fillId="0" borderId="94" xfId="0" applyFont="1" applyBorder="1"/>
    <xf numFmtId="4" fontId="26" fillId="0" borderId="94" xfId="0" applyNumberFormat="1" applyFont="1" applyBorder="1"/>
    <xf numFmtId="0" fontId="30" fillId="13" borderId="95" xfId="0" applyFont="1" applyFill="1" applyBorder="1" applyAlignment="1">
      <alignment horizontal="center" vertical="center"/>
    </xf>
    <xf numFmtId="0" fontId="26" fillId="0" borderId="91" xfId="0" applyFont="1" applyBorder="1" applyAlignment="1">
      <alignment wrapText="1"/>
    </xf>
    <xf numFmtId="4" fontId="26" fillId="0" borderId="96" xfId="0" applyNumberFormat="1" applyFont="1" applyBorder="1"/>
    <xf numFmtId="0" fontId="32" fillId="0" borderId="41" xfId="0" applyFont="1" applyBorder="1" applyAlignment="1">
      <alignment horizontal="left" wrapText="1"/>
    </xf>
    <xf numFmtId="0" fontId="20" fillId="0" borderId="4" xfId="0" applyFont="1" applyBorder="1"/>
    <xf numFmtId="0" fontId="1" fillId="0" borderId="0" xfId="0" applyFont="1"/>
    <xf numFmtId="0" fontId="10" fillId="0" borderId="0" xfId="0" applyFont="1"/>
    <xf numFmtId="0" fontId="13" fillId="2" borderId="98" xfId="3" applyFont="1" applyFill="1" applyBorder="1" applyAlignment="1">
      <alignment vertical="center"/>
    </xf>
    <xf numFmtId="0" fontId="9" fillId="0" borderId="42" xfId="0" applyFont="1" applyBorder="1" applyAlignment="1">
      <alignment horizontal="left"/>
    </xf>
    <xf numFmtId="0" fontId="16" fillId="0" borderId="42" xfId="0" applyFont="1" applyBorder="1"/>
    <xf numFmtId="49" fontId="0" fillId="0" borderId="100" xfId="0" applyNumberFormat="1" applyBorder="1" applyAlignment="1">
      <alignment horizontal="left"/>
    </xf>
    <xf numFmtId="0" fontId="0" fillId="0" borderId="101" xfId="0" applyBorder="1"/>
    <xf numFmtId="0" fontId="0" fillId="0" borderId="102" xfId="0" applyBorder="1" applyAlignment="1">
      <alignment horizontal="center"/>
    </xf>
    <xf numFmtId="0" fontId="29" fillId="10" borderId="24" xfId="0" applyFont="1" applyFill="1" applyBorder="1" applyAlignment="1">
      <alignment horizontal="left"/>
    </xf>
    <xf numFmtId="164" fontId="2" fillId="0" borderId="20" xfId="0" applyNumberFormat="1" applyFont="1" applyBorder="1" applyAlignment="1">
      <alignment vertical="center"/>
    </xf>
    <xf numFmtId="41" fontId="1" fillId="5" borderId="7" xfId="0" applyNumberFormat="1" applyFont="1" applyFill="1" applyBorder="1" applyAlignment="1">
      <alignment vertical="center"/>
    </xf>
    <xf numFmtId="41" fontId="1" fillId="5" borderId="17" xfId="0" applyNumberFormat="1" applyFont="1" applyFill="1" applyBorder="1" applyAlignment="1">
      <alignment vertical="center"/>
    </xf>
    <xf numFmtId="37" fontId="1" fillId="5" borderId="1" xfId="0" applyNumberFormat="1" applyFont="1" applyFill="1" applyBorder="1"/>
    <xf numFmtId="37" fontId="9" fillId="3" borderId="35" xfId="0" applyNumberFormat="1" applyFont="1" applyFill="1" applyBorder="1"/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10" fillId="0" borderId="11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 wrapText="1"/>
    </xf>
    <xf numFmtId="0" fontId="21" fillId="0" borderId="41" xfId="4" applyFont="1" applyBorder="1" applyAlignment="1">
      <alignment horizontal="center" vertical="center"/>
    </xf>
    <xf numFmtId="0" fontId="15" fillId="0" borderId="41" xfId="4" applyFont="1" applyBorder="1"/>
    <xf numFmtId="0" fontId="18" fillId="0" borderId="41" xfId="4" applyFont="1" applyBorder="1"/>
    <xf numFmtId="0" fontId="10" fillId="0" borderId="57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21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 wrapText="1"/>
    </xf>
    <xf numFmtId="0" fontId="21" fillId="0" borderId="59" xfId="4" applyFont="1" applyBorder="1" applyAlignment="1">
      <alignment horizontal="center" vertical="center"/>
    </xf>
    <xf numFmtId="0" fontId="15" fillId="0" borderId="59" xfId="4" applyFont="1" applyBorder="1"/>
    <xf numFmtId="0" fontId="10" fillId="0" borderId="69" xfId="4" applyFont="1" applyBorder="1" applyAlignment="1">
      <alignment horizontal="center" vertical="center" wrapText="1"/>
    </xf>
    <xf numFmtId="0" fontId="15" fillId="0" borderId="11" xfId="4" applyFont="1" applyBorder="1" applyProtection="1">
      <protection locked="0"/>
    </xf>
    <xf numFmtId="0" fontId="15" fillId="0" borderId="31" xfId="4" applyFont="1" applyBorder="1" applyProtection="1">
      <protection locked="0"/>
    </xf>
    <xf numFmtId="0" fontId="15" fillId="0" borderId="63" xfId="4" applyFont="1" applyBorder="1" applyProtection="1">
      <protection locked="0"/>
    </xf>
    <xf numFmtId="0" fontId="15" fillId="0" borderId="66" xfId="4" applyFont="1" applyBorder="1" applyProtection="1">
      <protection locked="0"/>
    </xf>
    <xf numFmtId="0" fontId="15" fillId="0" borderId="64" xfId="4" applyFont="1" applyBorder="1" applyProtection="1">
      <protection locked="0"/>
    </xf>
    <xf numFmtId="0" fontId="15" fillId="0" borderId="41" xfId="4" applyFont="1" applyBorder="1" applyProtection="1">
      <protection locked="0"/>
    </xf>
    <xf numFmtId="0" fontId="15" fillId="0" borderId="97" xfId="4" applyFont="1" applyBorder="1" applyProtection="1">
      <protection locked="0"/>
    </xf>
    <xf numFmtId="0" fontId="15" fillId="0" borderId="68" xfId="4" applyFont="1" applyBorder="1" applyProtection="1">
      <protection locked="0"/>
    </xf>
    <xf numFmtId="0" fontId="15" fillId="0" borderId="58" xfId="4" applyFont="1" applyBorder="1" applyProtection="1">
      <protection locked="0"/>
    </xf>
    <xf numFmtId="0" fontId="15" fillId="0" borderId="59" xfId="4" applyFont="1" applyBorder="1" applyProtection="1">
      <protection locked="0"/>
    </xf>
    <xf numFmtId="0" fontId="15" fillId="0" borderId="63" xfId="4" applyFont="1" applyBorder="1"/>
    <xf numFmtId="0" fontId="15" fillId="0" borderId="60" xfId="4" applyFont="1" applyBorder="1" applyProtection="1">
      <protection locked="0"/>
    </xf>
    <xf numFmtId="0" fontId="9" fillId="2" borderId="0" xfId="4" applyFont="1" applyFill="1"/>
    <xf numFmtId="0" fontId="1" fillId="0" borderId="0" xfId="4" applyFont="1"/>
    <xf numFmtId="0" fontId="40" fillId="3" borderId="75" xfId="4" applyFont="1" applyFill="1" applyBorder="1" applyAlignment="1">
      <alignment horizontal="center" vertical="center"/>
    </xf>
    <xf numFmtId="0" fontId="40" fillId="3" borderId="76" xfId="4" applyFont="1" applyFill="1" applyBorder="1" applyAlignment="1">
      <alignment horizontal="center" vertical="center" wrapText="1"/>
    </xf>
    <xf numFmtId="0" fontId="40" fillId="3" borderId="76" xfId="4" applyFont="1" applyFill="1" applyBorder="1" applyAlignment="1">
      <alignment horizontal="center" vertical="center"/>
    </xf>
    <xf numFmtId="0" fontId="38" fillId="3" borderId="84" xfId="4" applyFont="1" applyFill="1" applyBorder="1" applyAlignment="1">
      <alignment horizontal="center" vertical="center"/>
    </xf>
    <xf numFmtId="0" fontId="9" fillId="4" borderId="34" xfId="4" applyFont="1" applyFill="1" applyBorder="1" applyAlignment="1">
      <alignment horizontal="left" vertical="center"/>
    </xf>
    <xf numFmtId="0" fontId="15" fillId="4" borderId="1" xfId="4" applyFont="1" applyFill="1" applyBorder="1"/>
    <xf numFmtId="0" fontId="15" fillId="4" borderId="16" xfId="4" applyFont="1" applyFill="1" applyBorder="1"/>
    <xf numFmtId="0" fontId="15" fillId="4" borderId="7" xfId="4" applyFont="1" applyFill="1" applyBorder="1"/>
    <xf numFmtId="0" fontId="15" fillId="4" borderId="25" xfId="4" applyFont="1" applyFill="1" applyBorder="1"/>
    <xf numFmtId="0" fontId="15" fillId="4" borderId="61" xfId="4" applyFont="1" applyFill="1" applyBorder="1"/>
    <xf numFmtId="0" fontId="15" fillId="4" borderId="38" xfId="4" applyFont="1" applyFill="1" applyBorder="1"/>
    <xf numFmtId="0" fontId="15" fillId="4" borderId="74" xfId="4" applyFont="1" applyFill="1" applyBorder="1"/>
    <xf numFmtId="0" fontId="15" fillId="4" borderId="36" xfId="4" applyFont="1" applyFill="1" applyBorder="1"/>
    <xf numFmtId="0" fontId="15" fillId="4" borderId="13" xfId="4" applyFont="1" applyFill="1" applyBorder="1"/>
    <xf numFmtId="0" fontId="15" fillId="4" borderId="34" xfId="4" applyFont="1" applyFill="1" applyBorder="1"/>
    <xf numFmtId="0" fontId="9" fillId="4" borderId="61" xfId="4" applyFont="1" applyFill="1" applyBorder="1" applyAlignment="1">
      <alignment horizontal="center" vertical="center"/>
    </xf>
    <xf numFmtId="0" fontId="9" fillId="4" borderId="61" xfId="4" applyFont="1" applyFill="1" applyBorder="1" applyAlignment="1">
      <alignment horizontal="left" vertical="center"/>
    </xf>
    <xf numFmtId="0" fontId="8" fillId="3" borderId="61" xfId="4" applyFont="1" applyFill="1" applyBorder="1" applyAlignment="1">
      <alignment horizontal="left" vertical="center"/>
    </xf>
    <xf numFmtId="0" fontId="36" fillId="3" borderId="25" xfId="4" applyFont="1" applyFill="1" applyBorder="1"/>
    <xf numFmtId="0" fontId="36" fillId="3" borderId="16" xfId="4" applyFont="1" applyFill="1" applyBorder="1"/>
    <xf numFmtId="0" fontId="36" fillId="3" borderId="7" xfId="4" applyFont="1" applyFill="1" applyBorder="1"/>
    <xf numFmtId="0" fontId="36" fillId="3" borderId="17" xfId="4" applyFont="1" applyFill="1" applyBorder="1"/>
    <xf numFmtId="0" fontId="36" fillId="3" borderId="61" xfId="4" applyFont="1" applyFill="1" applyBorder="1"/>
    <xf numFmtId="0" fontId="33" fillId="10" borderId="28" xfId="0" applyFont="1" applyFill="1" applyBorder="1"/>
    <xf numFmtId="0" fontId="42" fillId="0" borderId="0" xfId="4" applyFont="1"/>
    <xf numFmtId="0" fontId="43" fillId="0" borderId="0" xfId="4" applyFont="1"/>
    <xf numFmtId="167" fontId="43" fillId="0" borderId="0" xfId="6" applyNumberFormat="1" applyFont="1"/>
    <xf numFmtId="0" fontId="42" fillId="0" borderId="4" xfId="4" quotePrefix="1" applyFont="1" applyBorder="1" applyProtection="1">
      <protection locked="0"/>
    </xf>
    <xf numFmtId="0" fontId="42" fillId="0" borderId="0" xfId="4" applyFont="1" applyProtection="1">
      <protection locked="0"/>
    </xf>
    <xf numFmtId="0" fontId="6" fillId="0" borderId="55" xfId="4" applyBorder="1" applyAlignment="1" applyProtection="1">
      <alignment horizontal="center"/>
      <protection locked="0"/>
    </xf>
    <xf numFmtId="169" fontId="6" fillId="0" borderId="24" xfId="4" applyNumberFormat="1" applyBorder="1" applyAlignment="1" applyProtection="1">
      <alignment horizontal="center"/>
      <protection locked="0"/>
    </xf>
    <xf numFmtId="166" fontId="42" fillId="0" borderId="24" xfId="7" applyFont="1" applyFill="1" applyBorder="1" applyAlignment="1" applyProtection="1">
      <alignment horizontal="center" vertical="center"/>
      <protection locked="0"/>
    </xf>
    <xf numFmtId="166" fontId="42" fillId="0" borderId="24" xfId="7" applyFont="1" applyFill="1" applyBorder="1" applyAlignment="1" applyProtection="1">
      <alignment horizontal="center"/>
      <protection locked="0"/>
    </xf>
    <xf numFmtId="0" fontId="43" fillId="0" borderId="0" xfId="4" applyFont="1" applyProtection="1">
      <protection locked="0"/>
    </xf>
    <xf numFmtId="0" fontId="6" fillId="0" borderId="69" xfId="4" applyBorder="1" applyAlignment="1" applyProtection="1">
      <alignment horizontal="center"/>
      <protection locked="0"/>
    </xf>
    <xf numFmtId="0" fontId="6" fillId="0" borderId="24" xfId="4" applyBorder="1" applyAlignment="1" applyProtection="1">
      <alignment horizontal="center"/>
      <protection locked="0"/>
    </xf>
    <xf numFmtId="0" fontId="46" fillId="0" borderId="0" xfId="4" applyFont="1" applyProtection="1">
      <protection locked="0"/>
    </xf>
    <xf numFmtId="0" fontId="42" fillId="0" borderId="4" xfId="4" applyFont="1" applyBorder="1" applyProtection="1">
      <protection locked="0"/>
    </xf>
    <xf numFmtId="0" fontId="6" fillId="0" borderId="57" xfId="4" applyBorder="1" applyAlignment="1" applyProtection="1">
      <alignment horizontal="center"/>
      <protection locked="0"/>
    </xf>
    <xf numFmtId="0" fontId="42" fillId="0" borderId="3" xfId="4" quotePrefix="1" applyFont="1" applyBorder="1" applyProtection="1">
      <protection locked="0"/>
    </xf>
    <xf numFmtId="0" fontId="42" fillId="0" borderId="28" xfId="4" applyFont="1" applyBorder="1" applyProtection="1">
      <protection locked="0"/>
    </xf>
    <xf numFmtId="0" fontId="42" fillId="0" borderId="27" xfId="4" applyFont="1" applyBorder="1" applyProtection="1">
      <protection locked="0"/>
    </xf>
    <xf numFmtId="166" fontId="42" fillId="0" borderId="55" xfId="7" applyFont="1" applyFill="1" applyBorder="1" applyAlignment="1" applyProtection="1">
      <alignment horizontal="center"/>
      <protection locked="0"/>
    </xf>
    <xf numFmtId="0" fontId="42" fillId="0" borderId="24" xfId="4" applyFont="1" applyBorder="1" applyProtection="1">
      <protection locked="0"/>
    </xf>
    <xf numFmtId="166" fontId="42" fillId="0" borderId="69" xfId="7" applyFont="1" applyFill="1" applyBorder="1" applyAlignment="1" applyProtection="1">
      <alignment horizontal="center"/>
      <protection locked="0"/>
    </xf>
    <xf numFmtId="0" fontId="43" fillId="0" borderId="24" xfId="4" applyFont="1" applyBorder="1"/>
    <xf numFmtId="0" fontId="6" fillId="2" borderId="69" xfId="4" applyFill="1" applyBorder="1" applyAlignment="1">
      <alignment horizontal="center"/>
    </xf>
    <xf numFmtId="0" fontId="6" fillId="2" borderId="24" xfId="4" applyFill="1" applyBorder="1" applyAlignment="1">
      <alignment horizontal="center"/>
    </xf>
    <xf numFmtId="0" fontId="42" fillId="0" borderId="5" xfId="4" applyFont="1" applyBorder="1" applyProtection="1">
      <protection locked="0"/>
    </xf>
    <xf numFmtId="0" fontId="42" fillId="0" borderId="33" xfId="4" applyFont="1" applyBorder="1" applyProtection="1">
      <protection locked="0"/>
    </xf>
    <xf numFmtId="0" fontId="42" fillId="0" borderId="20" xfId="4" applyFont="1" applyBorder="1" applyProtection="1">
      <protection locked="0"/>
    </xf>
    <xf numFmtId="166" fontId="42" fillId="0" borderId="57" xfId="7" applyFont="1" applyFill="1" applyBorder="1" applyAlignment="1" applyProtection="1">
      <alignment horizontal="center"/>
      <protection locked="0"/>
    </xf>
    <xf numFmtId="0" fontId="47" fillId="0" borderId="3" xfId="4" quotePrefix="1" applyFont="1" applyBorder="1" applyProtection="1">
      <protection locked="0"/>
    </xf>
    <xf numFmtId="0" fontId="42" fillId="0" borderId="55" xfId="4" quotePrefix="1" applyFont="1" applyBorder="1" applyProtection="1">
      <protection locked="0"/>
    </xf>
    <xf numFmtId="0" fontId="42" fillId="0" borderId="55" xfId="4" applyFont="1" applyBorder="1" applyProtection="1">
      <protection locked="0"/>
    </xf>
    <xf numFmtId="0" fontId="47" fillId="0" borderId="4" xfId="4" quotePrefix="1" applyFont="1" applyBorder="1" applyProtection="1">
      <protection locked="0"/>
    </xf>
    <xf numFmtId="0" fontId="42" fillId="0" borderId="69" xfId="4" quotePrefix="1" applyFont="1" applyBorder="1" applyProtection="1">
      <protection locked="0"/>
    </xf>
    <xf numFmtId="0" fontId="42" fillId="0" borderId="69" xfId="4" applyFont="1" applyBorder="1" applyProtection="1">
      <protection locked="0"/>
    </xf>
    <xf numFmtId="0" fontId="48" fillId="0" borderId="4" xfId="4" quotePrefix="1" applyFont="1" applyBorder="1" applyProtection="1">
      <protection locked="0"/>
    </xf>
    <xf numFmtId="0" fontId="47" fillId="0" borderId="0" xfId="4" applyFont="1" applyProtection="1">
      <protection locked="0"/>
    </xf>
    <xf numFmtId="0" fontId="42" fillId="0" borderId="4" xfId="4" applyFont="1" applyBorder="1"/>
    <xf numFmtId="0" fontId="42" fillId="0" borderId="24" xfId="4" applyFont="1" applyBorder="1"/>
    <xf numFmtId="166" fontId="42" fillId="0" borderId="69" xfId="7" applyFont="1" applyFill="1" applyBorder="1" applyAlignment="1">
      <alignment horizontal="center"/>
    </xf>
    <xf numFmtId="166" fontId="42" fillId="0" borderId="24" xfId="7" applyFont="1" applyFill="1" applyBorder="1" applyAlignment="1">
      <alignment horizontal="center"/>
    </xf>
    <xf numFmtId="0" fontId="23" fillId="2" borderId="3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center"/>
      <protection locked="0"/>
    </xf>
    <xf numFmtId="166" fontId="47" fillId="2" borderId="28" xfId="7" applyFont="1" applyFill="1" applyBorder="1" applyAlignment="1" applyProtection="1">
      <alignment horizontal="center"/>
      <protection locked="0"/>
    </xf>
    <xf numFmtId="166" fontId="42" fillId="2" borderId="27" xfId="7" applyFont="1" applyFill="1" applyBorder="1" applyAlignment="1" applyProtection="1">
      <alignment horizontal="center"/>
      <protection locked="0"/>
    </xf>
    <xf numFmtId="0" fontId="47" fillId="2" borderId="3" xfId="4" applyFont="1" applyFill="1" applyBorder="1" applyAlignment="1" applyProtection="1">
      <alignment horizontal="left"/>
      <protection locked="0"/>
    </xf>
    <xf numFmtId="0" fontId="47" fillId="2" borderId="28" xfId="4" applyFont="1" applyFill="1" applyBorder="1" applyAlignment="1" applyProtection="1">
      <alignment horizontal="left"/>
      <protection locked="0"/>
    </xf>
    <xf numFmtId="0" fontId="47" fillId="2" borderId="28" xfId="4" applyFont="1" applyFill="1" applyBorder="1" applyAlignment="1" applyProtection="1">
      <alignment horizontal="center"/>
      <protection locked="0"/>
    </xf>
    <xf numFmtId="0" fontId="47" fillId="2" borderId="4" xfId="4" applyFont="1" applyFill="1" applyBorder="1" applyAlignment="1" applyProtection="1">
      <alignment horizontal="left"/>
      <protection locked="0"/>
    </xf>
    <xf numFmtId="0" fontId="47" fillId="2" borderId="0" xfId="4" applyFont="1" applyFill="1" applyAlignment="1" applyProtection="1">
      <alignment horizontal="left"/>
      <protection locked="0"/>
    </xf>
    <xf numFmtId="0" fontId="47" fillId="2" borderId="0" xfId="4" applyFont="1" applyFill="1" applyAlignment="1" applyProtection="1">
      <alignment horizontal="center"/>
      <protection locked="0"/>
    </xf>
    <xf numFmtId="166" fontId="47" fillId="2" borderId="0" xfId="7" applyFont="1" applyFill="1" applyBorder="1" applyAlignment="1" applyProtection="1">
      <alignment horizontal="center"/>
      <protection locked="0"/>
    </xf>
    <xf numFmtId="166" fontId="42" fillId="2" borderId="24" xfId="7" applyFont="1" applyFill="1" applyBorder="1" applyAlignment="1" applyProtection="1">
      <alignment horizontal="center"/>
      <protection locked="0"/>
    </xf>
    <xf numFmtId="0" fontId="47" fillId="2" borderId="5" xfId="4" applyFont="1" applyFill="1" applyBorder="1" applyProtection="1">
      <protection locked="0"/>
    </xf>
    <xf numFmtId="0" fontId="47" fillId="2" borderId="33" xfId="4" applyFont="1" applyFill="1" applyBorder="1" applyProtection="1">
      <protection locked="0"/>
    </xf>
    <xf numFmtId="0" fontId="23" fillId="2" borderId="33" xfId="4" applyFont="1" applyFill="1" applyBorder="1" applyProtection="1">
      <protection locked="0"/>
    </xf>
    <xf numFmtId="0" fontId="23" fillId="2" borderId="20" xfId="4" applyFont="1" applyFill="1" applyBorder="1" applyProtection="1">
      <protection locked="0"/>
    </xf>
    <xf numFmtId="0" fontId="47" fillId="2" borderId="4" xfId="4" applyFont="1" applyFill="1" applyBorder="1" applyProtection="1">
      <protection locked="0"/>
    </xf>
    <xf numFmtId="0" fontId="47" fillId="2" borderId="0" xfId="4" applyFont="1" applyFill="1" applyProtection="1">
      <protection locked="0"/>
    </xf>
    <xf numFmtId="0" fontId="23" fillId="2" borderId="0" xfId="4" applyFont="1" applyFill="1" applyProtection="1">
      <protection locked="0"/>
    </xf>
    <xf numFmtId="0" fontId="23" fillId="2" borderId="24" xfId="4" applyFont="1" applyFill="1" applyBorder="1" applyProtection="1">
      <protection locked="0"/>
    </xf>
    <xf numFmtId="0" fontId="6" fillId="0" borderId="0" xfId="4" applyAlignment="1" applyProtection="1">
      <alignment horizontal="left"/>
      <protection locked="0"/>
    </xf>
    <xf numFmtId="0" fontId="6" fillId="0" borderId="24" xfId="4" applyBorder="1" applyAlignment="1" applyProtection="1">
      <alignment horizontal="left"/>
      <protection locked="0"/>
    </xf>
    <xf numFmtId="0" fontId="23" fillId="0" borderId="24" xfId="4" applyFont="1" applyBorder="1" applyAlignment="1" applyProtection="1">
      <alignment horizontal="center"/>
      <protection locked="0"/>
    </xf>
    <xf numFmtId="166" fontId="23" fillId="0" borderId="69" xfId="7" applyFont="1" applyFill="1" applyBorder="1" applyAlignment="1" applyProtection="1">
      <alignment horizontal="center"/>
      <protection locked="0"/>
    </xf>
    <xf numFmtId="166" fontId="23" fillId="0" borderId="24" xfId="7" applyFont="1" applyFill="1" applyBorder="1" applyAlignment="1" applyProtection="1">
      <alignment horizontal="center"/>
      <protection locked="0"/>
    </xf>
    <xf numFmtId="166" fontId="45" fillId="0" borderId="0" xfId="7" applyFont="1" applyFill="1" applyBorder="1" applyAlignment="1" applyProtection="1">
      <alignment horizontal="center"/>
      <protection locked="0"/>
    </xf>
    <xf numFmtId="0" fontId="42" fillId="2" borderId="28" xfId="4" applyFont="1" applyFill="1" applyBorder="1" applyProtection="1">
      <protection locked="0"/>
    </xf>
    <xf numFmtId="0" fontId="43" fillId="2" borderId="28" xfId="4" applyFont="1" applyFill="1" applyBorder="1" applyProtection="1">
      <protection locked="0"/>
    </xf>
    <xf numFmtId="0" fontId="6" fillId="2" borderId="55" xfId="4" applyFill="1" applyBorder="1" applyAlignment="1" applyProtection="1">
      <alignment horizontal="center"/>
      <protection locked="0"/>
    </xf>
    <xf numFmtId="166" fontId="6" fillId="2" borderId="55" xfId="7" applyFont="1" applyFill="1" applyBorder="1" applyAlignment="1" applyProtection="1">
      <alignment horizontal="center"/>
      <protection locked="0"/>
    </xf>
    <xf numFmtId="166" fontId="43" fillId="0" borderId="0" xfId="4" applyNumberFormat="1" applyFont="1" applyProtection="1">
      <protection locked="0"/>
    </xf>
    <xf numFmtId="0" fontId="42" fillId="0" borderId="4" xfId="4" quotePrefix="1" applyFont="1" applyBorder="1" applyAlignment="1" applyProtection="1">
      <alignment horizontal="left"/>
      <protection locked="0"/>
    </xf>
    <xf numFmtId="0" fontId="42" fillId="2" borderId="0" xfId="4" applyFont="1" applyFill="1" applyAlignment="1" applyProtection="1">
      <alignment horizontal="left"/>
      <protection locked="0"/>
    </xf>
    <xf numFmtId="0" fontId="6" fillId="2" borderId="0" xfId="4" applyFill="1" applyAlignment="1" applyProtection="1">
      <alignment horizontal="left"/>
      <protection locked="0"/>
    </xf>
    <xf numFmtId="0" fontId="6" fillId="2" borderId="69" xfId="4" applyFill="1" applyBorder="1" applyAlignment="1" applyProtection="1">
      <alignment horizontal="center"/>
      <protection locked="0"/>
    </xf>
    <xf numFmtId="166" fontId="6" fillId="2" borderId="69" xfId="7" applyFont="1" applyFill="1" applyBorder="1" applyAlignment="1" applyProtection="1">
      <alignment horizontal="center"/>
      <protection locked="0"/>
    </xf>
    <xf numFmtId="0" fontId="42" fillId="0" borderId="5" xfId="4" quotePrefix="1" applyFont="1" applyBorder="1" applyAlignment="1" applyProtection="1">
      <alignment horizontal="left"/>
      <protection locked="0"/>
    </xf>
    <xf numFmtId="0" fontId="42" fillId="2" borderId="33" xfId="4" applyFont="1" applyFill="1" applyBorder="1" applyAlignment="1" applyProtection="1">
      <alignment horizontal="left"/>
      <protection locked="0"/>
    </xf>
    <xf numFmtId="0" fontId="6" fillId="2" borderId="33" xfId="4" applyFill="1" applyBorder="1" applyAlignment="1" applyProtection="1">
      <alignment horizontal="left"/>
      <protection locked="0"/>
    </xf>
    <xf numFmtId="0" fontId="6" fillId="2" borderId="57" xfId="4" applyFill="1" applyBorder="1" applyAlignment="1" applyProtection="1">
      <alignment horizontal="center"/>
      <protection locked="0"/>
    </xf>
    <xf numFmtId="166" fontId="6" fillId="2" borderId="57" xfId="7" applyFont="1" applyFill="1" applyBorder="1" applyAlignment="1" applyProtection="1">
      <alignment horizontal="center"/>
      <protection locked="0"/>
    </xf>
    <xf numFmtId="166" fontId="45" fillId="0" borderId="0" xfId="7" applyFont="1" applyFill="1" applyBorder="1" applyAlignment="1">
      <alignment horizontal="center"/>
    </xf>
    <xf numFmtId="166" fontId="42" fillId="0" borderId="24" xfId="4" applyNumberFormat="1" applyFont="1" applyBorder="1" applyProtection="1">
      <protection locked="0"/>
    </xf>
    <xf numFmtId="165" fontId="43" fillId="0" borderId="0" xfId="6" applyFont="1" applyFill="1" applyProtection="1">
      <protection locked="0"/>
    </xf>
    <xf numFmtId="3" fontId="43" fillId="0" borderId="0" xfId="4" applyNumberFormat="1" applyFont="1" applyProtection="1">
      <protection locked="0"/>
    </xf>
    <xf numFmtId="166" fontId="47" fillId="0" borderId="69" xfId="7" applyFont="1" applyFill="1" applyBorder="1" applyAlignment="1" applyProtection="1">
      <alignment horizontal="center"/>
      <protection locked="0"/>
    </xf>
    <xf numFmtId="0" fontId="6" fillId="0" borderId="20" xfId="4" applyBorder="1" applyAlignment="1" applyProtection="1">
      <alignment horizontal="center"/>
      <protection locked="0"/>
    </xf>
    <xf numFmtId="166" fontId="42" fillId="0" borderId="20" xfId="7" applyFont="1" applyFill="1" applyBorder="1" applyAlignment="1" applyProtection="1">
      <alignment horizontal="center"/>
      <protection locked="0"/>
    </xf>
    <xf numFmtId="0" fontId="6" fillId="0" borderId="0" xfId="4" applyAlignment="1">
      <alignment horizontal="center"/>
    </xf>
    <xf numFmtId="167" fontId="47" fillId="0" borderId="0" xfId="6" applyNumberFormat="1" applyFont="1" applyFill="1" applyAlignment="1">
      <alignment horizontal="center"/>
    </xf>
    <xf numFmtId="166" fontId="47" fillId="0" borderId="0" xfId="7" applyFont="1" applyFill="1" applyBorder="1" applyAlignment="1">
      <alignment horizontal="center"/>
    </xf>
    <xf numFmtId="167" fontId="42" fillId="0" borderId="0" xfId="6" applyNumberFormat="1" applyFont="1" applyFill="1"/>
    <xf numFmtId="3" fontId="42" fillId="0" borderId="0" xfId="4" applyNumberFormat="1" applyFont="1"/>
    <xf numFmtId="165" fontId="42" fillId="0" borderId="0" xfId="6" applyFont="1" applyFill="1"/>
    <xf numFmtId="167" fontId="42" fillId="0" borderId="0" xfId="6" applyNumberFormat="1" applyFont="1" applyFill="1" applyProtection="1">
      <protection locked="0"/>
    </xf>
    <xf numFmtId="165" fontId="42" fillId="0" borderId="0" xfId="6" applyFont="1" applyFill="1" applyProtection="1">
      <protection locked="0"/>
    </xf>
    <xf numFmtId="3" fontId="42" fillId="0" borderId="0" xfId="4" applyNumberFormat="1" applyFont="1" applyProtection="1">
      <protection locked="0"/>
    </xf>
    <xf numFmtId="167" fontId="43" fillId="0" borderId="0" xfId="6" applyNumberFormat="1" applyFont="1" applyFill="1" applyProtection="1">
      <protection locked="0"/>
    </xf>
    <xf numFmtId="1" fontId="43" fillId="0" borderId="0" xfId="4" applyNumberFormat="1" applyFont="1" applyProtection="1">
      <protection locked="0"/>
    </xf>
    <xf numFmtId="167" fontId="43" fillId="0" borderId="0" xfId="6" applyNumberFormat="1" applyFont="1" applyFill="1"/>
    <xf numFmtId="0" fontId="6" fillId="3" borderId="57" xfId="4" applyFill="1" applyBorder="1"/>
    <xf numFmtId="3" fontId="42" fillId="3" borderId="57" xfId="4" applyNumberFormat="1" applyFont="1" applyFill="1" applyBorder="1" applyAlignment="1">
      <alignment horizontal="center"/>
    </xf>
    <xf numFmtId="0" fontId="6" fillId="5" borderId="20" xfId="4" applyFill="1" applyBorder="1" applyAlignment="1">
      <alignment horizontal="center"/>
    </xf>
    <xf numFmtId="0" fontId="6" fillId="5" borderId="61" xfId="4" applyFill="1" applyBorder="1" applyAlignment="1">
      <alignment vertical="center"/>
    </xf>
    <xf numFmtId="0" fontId="6" fillId="5" borderId="2" xfId="4" applyFill="1" applyBorder="1" applyAlignment="1" applyProtection="1">
      <alignment horizontal="center"/>
      <protection locked="0"/>
    </xf>
    <xf numFmtId="166" fontId="42" fillId="5" borderId="2" xfId="7" applyFont="1" applyFill="1" applyBorder="1" applyAlignment="1" applyProtection="1">
      <alignment horizontal="center"/>
      <protection locked="0"/>
    </xf>
    <xf numFmtId="166" fontId="42" fillId="5" borderId="25" xfId="7" applyFont="1" applyFill="1" applyBorder="1" applyAlignment="1" applyProtection="1">
      <alignment horizontal="center"/>
      <protection locked="0"/>
    </xf>
    <xf numFmtId="166" fontId="42" fillId="5" borderId="61" xfId="7" applyFont="1" applyFill="1" applyBorder="1" applyAlignment="1" applyProtection="1">
      <alignment horizontal="center"/>
      <protection locked="0"/>
    </xf>
    <xf numFmtId="0" fontId="6" fillId="5" borderId="5" xfId="4" applyFill="1" applyBorder="1" applyProtection="1">
      <protection locked="0"/>
    </xf>
    <xf numFmtId="0" fontId="42" fillId="5" borderId="33" xfId="4" applyFont="1" applyFill="1" applyBorder="1" applyProtection="1">
      <protection locked="0"/>
    </xf>
    <xf numFmtId="0" fontId="42" fillId="5" borderId="20" xfId="4" applyFont="1" applyFill="1" applyBorder="1" applyProtection="1">
      <protection locked="0"/>
    </xf>
    <xf numFmtId="0" fontId="6" fillId="5" borderId="20" xfId="4" applyFill="1" applyBorder="1" applyAlignment="1" applyProtection="1">
      <alignment horizontal="center"/>
      <protection locked="0"/>
    </xf>
    <xf numFmtId="166" fontId="42" fillId="5" borderId="20" xfId="7" applyFont="1" applyFill="1" applyBorder="1" applyAlignment="1" applyProtection="1">
      <alignment horizontal="center"/>
      <protection locked="0"/>
    </xf>
    <xf numFmtId="166" fontId="42" fillId="5" borderId="33" xfId="7" applyFont="1" applyFill="1" applyBorder="1" applyAlignment="1" applyProtection="1">
      <alignment horizontal="center"/>
      <protection locked="0"/>
    </xf>
    <xf numFmtId="0" fontId="6" fillId="5" borderId="61" xfId="4" applyFill="1" applyBorder="1" applyAlignment="1" applyProtection="1">
      <alignment horizontal="center"/>
      <protection locked="0"/>
    </xf>
    <xf numFmtId="0" fontId="6" fillId="5" borderId="61" xfId="4" applyFill="1" applyBorder="1" applyAlignment="1">
      <alignment horizontal="center"/>
    </xf>
    <xf numFmtId="0" fontId="6" fillId="5" borderId="2" xfId="4" applyFill="1" applyBorder="1" applyAlignment="1">
      <alignment horizontal="center"/>
    </xf>
    <xf numFmtId="166" fontId="6" fillId="5" borderId="61" xfId="7" applyFont="1" applyFill="1" applyBorder="1" applyAlignment="1" applyProtection="1">
      <alignment horizontal="center"/>
      <protection locked="0"/>
    </xf>
    <xf numFmtId="0" fontId="23" fillId="3" borderId="3" xfId="4" applyFont="1" applyFill="1" applyBorder="1" applyAlignment="1" applyProtection="1">
      <alignment horizontal="left"/>
      <protection locked="0"/>
    </xf>
    <xf numFmtId="0" fontId="23" fillId="3" borderId="28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center"/>
      <protection locked="0"/>
    </xf>
    <xf numFmtId="166" fontId="47" fillId="3" borderId="27" xfId="7" applyFont="1" applyFill="1" applyBorder="1" applyAlignment="1" applyProtection="1">
      <alignment horizontal="center"/>
      <protection locked="0"/>
    </xf>
    <xf numFmtId="166" fontId="42" fillId="3" borderId="27" xfId="7" applyFont="1" applyFill="1" applyBorder="1" applyAlignment="1" applyProtection="1">
      <alignment horizontal="center"/>
      <protection locked="0"/>
    </xf>
    <xf numFmtId="0" fontId="6" fillId="5" borderId="57" xfId="4" applyFill="1" applyBorder="1" applyAlignment="1">
      <alignment vertical="center"/>
    </xf>
    <xf numFmtId="0" fontId="6" fillId="5" borderId="27" xfId="4" applyFill="1" applyBorder="1" applyAlignment="1">
      <alignment horizontal="center"/>
    </xf>
    <xf numFmtId="166" fontId="6" fillId="5" borderId="55" xfId="7" applyFont="1" applyFill="1" applyBorder="1" applyAlignment="1">
      <alignment horizontal="center"/>
    </xf>
    <xf numFmtId="166" fontId="6" fillId="5" borderId="27" xfId="7" applyFont="1" applyFill="1" applyBorder="1" applyAlignment="1">
      <alignment horizontal="center"/>
    </xf>
    <xf numFmtId="0" fontId="26" fillId="4" borderId="61" xfId="0" applyFont="1" applyFill="1" applyBorder="1"/>
    <xf numFmtId="0" fontId="26" fillId="0" borderId="41" xfId="0" applyFont="1" applyBorder="1"/>
    <xf numFmtId="4" fontId="26" fillId="0" borderId="104" xfId="0" applyNumberFormat="1" applyFont="1" applyBorder="1"/>
    <xf numFmtId="0" fontId="26" fillId="0" borderId="59" xfId="0" applyFont="1" applyBorder="1"/>
    <xf numFmtId="17" fontId="26" fillId="0" borderId="63" xfId="0" applyNumberFormat="1" applyFont="1" applyBorder="1"/>
    <xf numFmtId="0" fontId="30" fillId="13" borderId="61" xfId="0" applyFont="1" applyFill="1" applyBorder="1" applyAlignment="1">
      <alignment horizontal="center" vertical="center"/>
    </xf>
    <xf numFmtId="17" fontId="26" fillId="0" borderId="34" xfId="0" applyNumberFormat="1" applyFont="1" applyBorder="1"/>
    <xf numFmtId="0" fontId="26" fillId="0" borderId="67" xfId="0" applyFont="1" applyBorder="1"/>
    <xf numFmtId="0" fontId="32" fillId="0" borderId="0" xfId="0" applyFont="1" applyAlignment="1">
      <alignment horizontal="left" wrapText="1"/>
    </xf>
    <xf numFmtId="0" fontId="32" fillId="0" borderId="59" xfId="0" applyFont="1" applyBorder="1" applyAlignment="1">
      <alignment horizontal="left" wrapText="1"/>
    </xf>
    <xf numFmtId="14" fontId="26" fillId="0" borderId="41" xfId="0" applyNumberFormat="1" applyFont="1" applyBorder="1"/>
    <xf numFmtId="0" fontId="26" fillId="0" borderId="41" xfId="0" applyFont="1" applyBorder="1" applyAlignment="1">
      <alignment wrapText="1"/>
    </xf>
    <xf numFmtId="4" fontId="26" fillId="0" borderId="41" xfId="0" applyNumberFormat="1" applyFont="1" applyBorder="1"/>
    <xf numFmtId="0" fontId="30" fillId="11" borderId="1" xfId="0" applyFont="1" applyFill="1" applyBorder="1"/>
    <xf numFmtId="0" fontId="30" fillId="11" borderId="25" xfId="0" applyFont="1" applyFill="1" applyBorder="1"/>
    <xf numFmtId="4" fontId="26" fillId="11" borderId="25" xfId="0" applyNumberFormat="1" applyFont="1" applyFill="1" applyBorder="1"/>
    <xf numFmtId="0" fontId="26" fillId="4" borderId="2" xfId="0" applyFont="1" applyFill="1" applyBorder="1"/>
    <xf numFmtId="14" fontId="26" fillId="0" borderId="59" xfId="0" applyNumberFormat="1" applyFont="1" applyBorder="1"/>
    <xf numFmtId="0" fontId="26" fillId="0" borderId="59" xfId="0" applyFont="1" applyBorder="1" applyAlignment="1">
      <alignment wrapText="1"/>
    </xf>
    <xf numFmtId="4" fontId="26" fillId="0" borderId="59" xfId="0" applyNumberFormat="1" applyFont="1" applyBorder="1"/>
    <xf numFmtId="14" fontId="26" fillId="4" borderId="16" xfId="0" applyNumberFormat="1" applyFont="1" applyFill="1" applyBorder="1"/>
    <xf numFmtId="0" fontId="26" fillId="4" borderId="7" xfId="0" applyFont="1" applyFill="1" applyBorder="1"/>
    <xf numFmtId="0" fontId="26" fillId="4" borderId="7" xfId="0" applyFont="1" applyFill="1" applyBorder="1" applyAlignment="1">
      <alignment wrapText="1"/>
    </xf>
    <xf numFmtId="0" fontId="32" fillId="4" borderId="7" xfId="0" applyFont="1" applyFill="1" applyBorder="1" applyAlignment="1">
      <alignment horizontal="left" wrapText="1"/>
    </xf>
    <xf numFmtId="4" fontId="26" fillId="4" borderId="7" xfId="0" applyNumberFormat="1" applyFont="1" applyFill="1" applyBorder="1"/>
    <xf numFmtId="0" fontId="26" fillId="4" borderId="17" xfId="0" applyFont="1" applyFill="1" applyBorder="1"/>
    <xf numFmtId="0" fontId="32" fillId="0" borderId="68" xfId="0" applyFont="1" applyBorder="1" applyAlignment="1">
      <alignment horizontal="left" wrapText="1"/>
    </xf>
    <xf numFmtId="14" fontId="26" fillId="0" borderId="63" xfId="0" applyNumberFormat="1" applyFont="1" applyBorder="1"/>
    <xf numFmtId="0" fontId="26" fillId="0" borderId="63" xfId="0" applyFont="1" applyBorder="1"/>
    <xf numFmtId="0" fontId="26" fillId="0" borderId="63" xfId="0" applyFont="1" applyBorder="1" applyAlignment="1">
      <alignment wrapText="1"/>
    </xf>
    <xf numFmtId="0" fontId="32" fillId="0" borderId="63" xfId="0" applyFont="1" applyBorder="1" applyAlignment="1">
      <alignment horizontal="left" wrapText="1"/>
    </xf>
    <xf numFmtId="4" fontId="26" fillId="0" borderId="63" xfId="0" applyNumberFormat="1" applyFont="1" applyBorder="1"/>
    <xf numFmtId="0" fontId="30" fillId="13" borderId="106" xfId="0" applyFont="1" applyFill="1" applyBorder="1" applyAlignment="1">
      <alignment horizontal="center" vertical="center"/>
    </xf>
    <xf numFmtId="0" fontId="30" fillId="13" borderId="107" xfId="0" applyFont="1" applyFill="1" applyBorder="1" applyAlignment="1">
      <alignment horizontal="center" vertical="center"/>
    </xf>
    <xf numFmtId="0" fontId="30" fillId="13" borderId="108" xfId="0" applyFont="1" applyFill="1" applyBorder="1" applyAlignment="1">
      <alignment horizontal="center" vertical="center" wrapText="1"/>
    </xf>
    <xf numFmtId="0" fontId="30" fillId="12" borderId="108" xfId="0" applyFont="1" applyFill="1" applyBorder="1" applyAlignment="1">
      <alignment horizontal="center" vertical="center"/>
    </xf>
    <xf numFmtId="0" fontId="30" fillId="13" borderId="109" xfId="0" applyFont="1" applyFill="1" applyBorder="1" applyAlignment="1">
      <alignment horizontal="center" vertical="center" wrapText="1"/>
    </xf>
    <xf numFmtId="0" fontId="30" fillId="13" borderId="109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right" wrapText="1"/>
    </xf>
    <xf numFmtId="14" fontId="30" fillId="0" borderId="105" xfId="0" applyNumberFormat="1" applyFont="1" applyBorder="1"/>
    <xf numFmtId="14" fontId="25" fillId="0" borderId="31" xfId="0" applyNumberFormat="1" applyFont="1" applyBorder="1"/>
    <xf numFmtId="0" fontId="25" fillId="0" borderId="63" xfId="0" applyFont="1" applyBorder="1"/>
    <xf numFmtId="0" fontId="25" fillId="0" borderId="63" xfId="0" applyFont="1" applyBorder="1" applyAlignment="1">
      <alignment horizontal="left" wrapText="1"/>
    </xf>
    <xf numFmtId="4" fontId="25" fillId="0" borderId="63" xfId="0" applyNumberFormat="1" applyFont="1" applyBorder="1"/>
    <xf numFmtId="4" fontId="25" fillId="0" borderId="110" xfId="0" applyNumberFormat="1" applyFont="1" applyBorder="1"/>
    <xf numFmtId="0" fontId="26" fillId="0" borderId="62" xfId="0" applyFont="1" applyBorder="1"/>
    <xf numFmtId="0" fontId="25" fillId="0" borderId="32" xfId="0" applyFont="1" applyBorder="1"/>
    <xf numFmtId="3" fontId="14" fillId="0" borderId="0" xfId="0" applyNumberFormat="1" applyFont="1"/>
    <xf numFmtId="44" fontId="12" fillId="5" borderId="45" xfId="77" applyFont="1" applyFill="1" applyBorder="1" applyAlignment="1">
      <alignment horizontal="center" vertical="center"/>
    </xf>
    <xf numFmtId="44" fontId="12" fillId="5" borderId="46" xfId="77" applyFont="1" applyFill="1" applyBorder="1" applyAlignment="1">
      <alignment horizontal="center" vertical="center"/>
    </xf>
    <xf numFmtId="44" fontId="12" fillId="4" borderId="51" xfId="77" applyFont="1" applyFill="1" applyBorder="1" applyAlignment="1">
      <alignment horizontal="center" vertical="center"/>
    </xf>
    <xf numFmtId="44" fontId="12" fillId="4" borderId="52" xfId="77" applyFont="1" applyFill="1" applyBorder="1" applyAlignment="1">
      <alignment horizontal="center" vertical="center"/>
    </xf>
    <xf numFmtId="44" fontId="12" fillId="2" borderId="51" xfId="77" applyFont="1" applyFill="1" applyBorder="1" applyAlignment="1">
      <alignment horizontal="center" vertical="center"/>
    </xf>
    <xf numFmtId="44" fontId="12" fillId="2" borderId="52" xfId="77" applyFont="1" applyFill="1" applyBorder="1" applyAlignment="1">
      <alignment horizontal="center" vertical="center"/>
    </xf>
    <xf numFmtId="44" fontId="12" fillId="5" borderId="51" xfId="77" applyFont="1" applyFill="1" applyBorder="1" applyAlignment="1">
      <alignment horizontal="center" vertical="center"/>
    </xf>
    <xf numFmtId="44" fontId="12" fillId="5" borderId="52" xfId="77" applyFont="1" applyFill="1" applyBorder="1" applyAlignment="1">
      <alignment horizontal="center" vertical="center"/>
    </xf>
    <xf numFmtId="44" fontId="9" fillId="5" borderId="48" xfId="77" applyFont="1" applyFill="1" applyBorder="1" applyAlignment="1">
      <alignment horizontal="center" vertical="center"/>
    </xf>
    <xf numFmtId="44" fontId="9" fillId="5" borderId="49" xfId="77" applyFont="1" applyFill="1" applyBorder="1" applyAlignment="1">
      <alignment horizontal="center" vertical="center"/>
    </xf>
    <xf numFmtId="41" fontId="6" fillId="0" borderId="24" xfId="4" applyNumberFormat="1" applyBorder="1" applyAlignment="1" applyProtection="1">
      <alignment horizontal="center"/>
      <protection locked="0"/>
    </xf>
    <xf numFmtId="41" fontId="6" fillId="0" borderId="0" xfId="4" applyNumberFormat="1" applyAlignment="1">
      <alignment horizontal="center"/>
    </xf>
    <xf numFmtId="41" fontId="6" fillId="0" borderId="20" xfId="4" applyNumberFormat="1" applyBorder="1" applyAlignment="1" applyProtection="1">
      <alignment horizontal="center"/>
      <protection locked="0"/>
    </xf>
    <xf numFmtId="49" fontId="12" fillId="2" borderId="50" xfId="3" applyNumberFormat="1" applyFont="1" applyFill="1" applyBorder="1" applyAlignment="1">
      <alignment vertical="center" wrapText="1"/>
    </xf>
    <xf numFmtId="0" fontId="12" fillId="0" borderId="51" xfId="3" applyFont="1" applyBorder="1" applyAlignment="1">
      <alignment horizontal="center" vertical="center"/>
    </xf>
    <xf numFmtId="4" fontId="28" fillId="2" borderId="0" xfId="0" applyNumberFormat="1" applyFont="1" applyFill="1"/>
    <xf numFmtId="0" fontId="11" fillId="2" borderId="0" xfId="3" applyFill="1" applyAlignment="1">
      <alignment vertical="center"/>
    </xf>
    <xf numFmtId="0" fontId="12" fillId="2" borderId="0" xfId="3" applyFont="1" applyFill="1" applyAlignment="1">
      <alignment vertical="center"/>
    </xf>
    <xf numFmtId="0" fontId="12" fillId="2" borderId="24" xfId="3" applyFont="1" applyFill="1" applyBorder="1" applyAlignment="1">
      <alignment horizontal="center" vertical="center"/>
    </xf>
    <xf numFmtId="0" fontId="9" fillId="2" borderId="4" xfId="0" applyFont="1" applyFill="1" applyBorder="1"/>
    <xf numFmtId="0" fontId="12" fillId="2" borderId="24" xfId="3" applyFont="1" applyFill="1" applyBorder="1" applyAlignment="1">
      <alignment vertical="center"/>
    </xf>
    <xf numFmtId="0" fontId="9" fillId="0" borderId="4" xfId="0" applyFont="1" applyBorder="1"/>
    <xf numFmtId="0" fontId="11" fillId="2" borderId="24" xfId="3" applyFill="1" applyBorder="1" applyAlignment="1">
      <alignment vertical="center"/>
    </xf>
    <xf numFmtId="0" fontId="14" fillId="3" borderId="111" xfId="3" applyFont="1" applyFill="1" applyBorder="1" applyAlignment="1">
      <alignment vertical="center" wrapText="1"/>
    </xf>
    <xf numFmtId="0" fontId="14" fillId="3" borderId="118" xfId="3" applyFont="1" applyFill="1" applyBorder="1" applyAlignment="1">
      <alignment vertical="center" wrapText="1"/>
    </xf>
    <xf numFmtId="0" fontId="14" fillId="3" borderId="113" xfId="3" applyFont="1" applyFill="1" applyBorder="1" applyAlignment="1">
      <alignment horizontal="center" vertical="center" wrapText="1"/>
    </xf>
    <xf numFmtId="0" fontId="12" fillId="4" borderId="111" xfId="3" applyFont="1" applyFill="1" applyBorder="1" applyAlignment="1">
      <alignment vertical="center"/>
    </xf>
    <xf numFmtId="164" fontId="12" fillId="4" borderId="112" xfId="3" applyNumberFormat="1" applyFont="1" applyFill="1" applyBorder="1" applyAlignment="1">
      <alignment horizontal="center" vertical="center"/>
    </xf>
    <xf numFmtId="164" fontId="12" fillId="4" borderId="113" xfId="3" applyNumberFormat="1" applyFont="1" applyFill="1" applyBorder="1" applyAlignment="1">
      <alignment horizontal="center" vertical="center"/>
    </xf>
    <xf numFmtId="0" fontId="11" fillId="2" borderId="111" xfId="3" applyFill="1" applyBorder="1" applyAlignment="1">
      <alignment horizontal="left" vertical="center"/>
    </xf>
    <xf numFmtId="164" fontId="11" fillId="2" borderId="112" xfId="3" applyNumberFormat="1" applyFill="1" applyBorder="1" applyAlignment="1">
      <alignment horizontal="center" vertical="center"/>
    </xf>
    <xf numFmtId="164" fontId="12" fillId="2" borderId="113" xfId="3" applyNumberFormat="1" applyFont="1" applyFill="1" applyBorder="1" applyAlignment="1">
      <alignment horizontal="center" vertical="center"/>
    </xf>
    <xf numFmtId="0" fontId="11" fillId="2" borderId="111" xfId="3" applyFill="1" applyBorder="1" applyAlignment="1">
      <alignment vertical="center"/>
    </xf>
    <xf numFmtId="0" fontId="12" fillId="4" borderId="111" xfId="3" applyFont="1" applyFill="1" applyBorder="1" applyAlignment="1">
      <alignment horizontal="left" vertical="center"/>
    </xf>
    <xf numFmtId="0" fontId="12" fillId="4" borderId="119" xfId="3" applyFont="1" applyFill="1" applyBorder="1" applyAlignment="1">
      <alignment horizontal="left" vertical="center"/>
    </xf>
    <xf numFmtId="164" fontId="12" fillId="4" borderId="114" xfId="3" applyNumberFormat="1" applyFont="1" applyFill="1" applyBorder="1" applyAlignment="1">
      <alignment horizontal="center" vertical="center"/>
    </xf>
    <xf numFmtId="164" fontId="12" fillId="4" borderId="120" xfId="3" applyNumberFormat="1" applyFont="1" applyFill="1" applyBorder="1" applyAlignment="1">
      <alignment horizontal="center" vertical="center"/>
    </xf>
    <xf numFmtId="0" fontId="36" fillId="2" borderId="0" xfId="3" applyFont="1" applyFill="1" applyAlignment="1">
      <alignment vertical="center"/>
    </xf>
    <xf numFmtId="0" fontId="8" fillId="5" borderId="121" xfId="3" applyFont="1" applyFill="1" applyBorder="1" applyAlignment="1">
      <alignment horizontal="left" vertical="center"/>
    </xf>
    <xf numFmtId="164" fontId="8" fillId="5" borderId="122" xfId="3" applyNumberFormat="1" applyFont="1" applyFill="1" applyBorder="1" applyAlignment="1">
      <alignment horizontal="center" vertical="center"/>
    </xf>
    <xf numFmtId="164" fontId="8" fillId="5" borderId="123" xfId="3" applyNumberFormat="1" applyFont="1" applyFill="1" applyBorder="1" applyAlignment="1">
      <alignment horizontal="center" vertical="center"/>
    </xf>
    <xf numFmtId="0" fontId="12" fillId="4" borderId="124" xfId="3" applyFont="1" applyFill="1" applyBorder="1" applyAlignment="1">
      <alignment horizontal="left" vertical="center"/>
    </xf>
    <xf numFmtId="164" fontId="12" fillId="4" borderId="118" xfId="3" applyNumberFormat="1" applyFont="1" applyFill="1" applyBorder="1" applyAlignment="1">
      <alignment horizontal="center" vertical="center"/>
    </xf>
    <xf numFmtId="164" fontId="12" fillId="4" borderId="125" xfId="3" applyNumberFormat="1" applyFont="1" applyFill="1" applyBorder="1" applyAlignment="1">
      <alignment horizontal="center" vertical="center"/>
    </xf>
    <xf numFmtId="0" fontId="0" fillId="2" borderId="111" xfId="3" applyFont="1" applyFill="1" applyBorder="1" applyAlignment="1">
      <alignment horizontal="left" vertical="center"/>
    </xf>
    <xf numFmtId="164" fontId="12" fillId="2" borderId="112" xfId="3" applyNumberFormat="1" applyFont="1" applyFill="1" applyBorder="1" applyAlignment="1">
      <alignment horizontal="center" vertical="center"/>
    </xf>
    <xf numFmtId="0" fontId="8" fillId="3" borderId="126" xfId="3" applyFont="1" applyFill="1" applyBorder="1" applyAlignment="1">
      <alignment horizontal="left" vertical="center"/>
    </xf>
    <xf numFmtId="164" fontId="8" fillId="3" borderId="127" xfId="3" applyNumberFormat="1" applyFont="1" applyFill="1" applyBorder="1" applyAlignment="1">
      <alignment horizontal="center" vertical="center"/>
    </xf>
    <xf numFmtId="164" fontId="8" fillId="3" borderId="128" xfId="3" applyNumberFormat="1" applyFont="1" applyFill="1" applyBorder="1" applyAlignment="1">
      <alignment horizontal="center" vertical="center"/>
    </xf>
    <xf numFmtId="0" fontId="0" fillId="2" borderId="0" xfId="3" applyFont="1" applyFill="1" applyAlignment="1">
      <alignment vertical="center"/>
    </xf>
    <xf numFmtId="0" fontId="0" fillId="2" borderId="0" xfId="3" applyFont="1" applyFill="1" applyAlignment="1">
      <alignment horizontal="left" vertical="center"/>
    </xf>
    <xf numFmtId="0" fontId="15" fillId="2" borderId="0" xfId="3" applyFont="1" applyFill="1" applyAlignment="1">
      <alignment vertical="center"/>
    </xf>
    <xf numFmtId="0" fontId="9" fillId="2" borderId="4" xfId="0" applyFont="1" applyFill="1" applyBorder="1" applyAlignment="1">
      <alignment horizontal="left"/>
    </xf>
    <xf numFmtId="182" fontId="12" fillId="4" borderId="112" xfId="3" applyNumberFormat="1" applyFont="1" applyFill="1" applyBorder="1" applyAlignment="1">
      <alignment horizontal="center" vertical="center"/>
    </xf>
    <xf numFmtId="182" fontId="12" fillId="4" borderId="113" xfId="3" applyNumberFormat="1" applyFont="1" applyFill="1" applyBorder="1" applyAlignment="1">
      <alignment horizontal="center" vertical="center"/>
    </xf>
    <xf numFmtId="182" fontId="11" fillId="2" borderId="112" xfId="3" applyNumberFormat="1" applyFill="1" applyBorder="1" applyAlignment="1">
      <alignment horizontal="center" vertical="center"/>
    </xf>
    <xf numFmtId="182" fontId="12" fillId="2" borderId="113" xfId="3" applyNumberFormat="1" applyFont="1" applyFill="1" applyBorder="1" applyAlignment="1">
      <alignment horizontal="center" vertical="center"/>
    </xf>
    <xf numFmtId="182" fontId="12" fillId="4" borderId="114" xfId="3" applyNumberFormat="1" applyFont="1" applyFill="1" applyBorder="1" applyAlignment="1">
      <alignment horizontal="center" vertical="center"/>
    </xf>
    <xf numFmtId="182" fontId="12" fillId="4" borderId="120" xfId="3" applyNumberFormat="1" applyFont="1" applyFill="1" applyBorder="1" applyAlignment="1">
      <alignment horizontal="center" vertical="center"/>
    </xf>
    <xf numFmtId="182" fontId="8" fillId="5" borderId="122" xfId="3" applyNumberFormat="1" applyFont="1" applyFill="1" applyBorder="1" applyAlignment="1">
      <alignment horizontal="center" vertical="center"/>
    </xf>
    <xf numFmtId="182" fontId="8" fillId="5" borderId="123" xfId="3" applyNumberFormat="1" applyFont="1" applyFill="1" applyBorder="1" applyAlignment="1">
      <alignment horizontal="center" vertical="center"/>
    </xf>
    <xf numFmtId="182" fontId="12" fillId="4" borderId="118" xfId="3" applyNumberFormat="1" applyFont="1" applyFill="1" applyBorder="1" applyAlignment="1">
      <alignment horizontal="center" vertical="center"/>
    </xf>
    <xf numFmtId="182" fontId="12" fillId="4" borderId="125" xfId="3" applyNumberFormat="1" applyFont="1" applyFill="1" applyBorder="1" applyAlignment="1">
      <alignment horizontal="center" vertical="center"/>
    </xf>
    <xf numFmtId="182" fontId="12" fillId="2" borderId="112" xfId="3" applyNumberFormat="1" applyFont="1" applyFill="1" applyBorder="1" applyAlignment="1">
      <alignment horizontal="center" vertical="center"/>
    </xf>
    <xf numFmtId="182" fontId="8" fillId="3" borderId="127" xfId="3" applyNumberFormat="1" applyFont="1" applyFill="1" applyBorder="1" applyAlignment="1">
      <alignment horizontal="center" vertical="center"/>
    </xf>
    <xf numFmtId="182" fontId="8" fillId="3" borderId="128" xfId="3" applyNumberFormat="1" applyFont="1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26" fillId="14" borderId="59" xfId="0" applyFont="1" applyFill="1" applyBorder="1" applyAlignment="1">
      <alignment vertical="center"/>
    </xf>
    <xf numFmtId="0" fontId="32" fillId="0" borderId="129" xfId="0" applyFont="1" applyBorder="1"/>
    <xf numFmtId="0" fontId="26" fillId="14" borderId="130" xfId="0" applyFont="1" applyFill="1" applyBorder="1" applyAlignment="1">
      <alignment vertical="center"/>
    </xf>
    <xf numFmtId="0" fontId="26" fillId="14" borderId="6" xfId="0" applyFont="1" applyFill="1" applyBorder="1" applyAlignment="1">
      <alignment vertical="center"/>
    </xf>
    <xf numFmtId="0" fontId="0" fillId="0" borderId="6" xfId="0" applyBorder="1"/>
    <xf numFmtId="0" fontId="64" fillId="0" borderId="63" xfId="0" applyFont="1" applyBorder="1" applyAlignment="1">
      <alignment horizontal="center"/>
    </xf>
    <xf numFmtId="0" fontId="26" fillId="14" borderId="110" xfId="0" applyFont="1" applyFill="1" applyBorder="1" applyAlignment="1">
      <alignment vertical="center"/>
    </xf>
    <xf numFmtId="0" fontId="26" fillId="14" borderId="131" xfId="0" applyFont="1" applyFill="1" applyBorder="1" applyAlignment="1">
      <alignment vertical="center"/>
    </xf>
    <xf numFmtId="0" fontId="10" fillId="0" borderId="28" xfId="0" applyFont="1" applyBorder="1"/>
    <xf numFmtId="0" fontId="10" fillId="0" borderId="27" xfId="0" applyFont="1" applyBorder="1" applyAlignment="1">
      <alignment horizontal="center" vertical="center"/>
    </xf>
    <xf numFmtId="0" fontId="32" fillId="0" borderId="68" xfId="0" applyFont="1" applyBorder="1"/>
    <xf numFmtId="0" fontId="26" fillId="14" borderId="11" xfId="0" applyFont="1" applyFill="1" applyBorder="1" applyAlignment="1">
      <alignment vertical="center"/>
    </xf>
    <xf numFmtId="0" fontId="12" fillId="2" borderId="99" xfId="3" applyFont="1" applyFill="1" applyBorder="1" applyAlignment="1">
      <alignment vertical="center"/>
    </xf>
    <xf numFmtId="0" fontId="0" fillId="0" borderId="42" xfId="0" applyBorder="1"/>
    <xf numFmtId="0" fontId="26" fillId="14" borderId="129" xfId="0" applyFont="1" applyFill="1" applyBorder="1" applyAlignment="1">
      <alignment vertical="center"/>
    </xf>
    <xf numFmtId="0" fontId="26" fillId="14" borderId="68" xfId="0" applyFont="1" applyFill="1" applyBorder="1" applyAlignment="1">
      <alignment vertical="center"/>
    </xf>
    <xf numFmtId="0" fontId="32" fillId="0" borderId="129" xfId="0" applyFont="1" applyBorder="1" applyAlignment="1">
      <alignment horizontal="center" vertical="center"/>
    </xf>
    <xf numFmtId="0" fontId="32" fillId="0" borderId="130" xfId="0" applyFont="1" applyBorder="1" applyAlignment="1">
      <alignment horizontal="center" vertical="center"/>
    </xf>
    <xf numFmtId="0" fontId="26" fillId="14" borderId="10" xfId="0" applyFont="1" applyFill="1" applyBorder="1" applyAlignment="1">
      <alignment vertical="center"/>
    </xf>
    <xf numFmtId="0" fontId="26" fillId="14" borderId="0" xfId="0" applyFont="1" applyFill="1" applyAlignment="1">
      <alignment vertical="center"/>
    </xf>
    <xf numFmtId="0" fontId="26" fillId="14" borderId="10" xfId="0" applyFont="1" applyFill="1" applyBorder="1" applyAlignment="1">
      <alignment horizontal="center" vertical="center"/>
    </xf>
    <xf numFmtId="0" fontId="26" fillId="14" borderId="40" xfId="0" applyFont="1" applyFill="1" applyBorder="1" applyAlignment="1">
      <alignment horizontal="center" vertical="center"/>
    </xf>
    <xf numFmtId="0" fontId="10" fillId="0" borderId="28" xfId="4" applyFont="1" applyBorder="1"/>
    <xf numFmtId="0" fontId="15" fillId="0" borderId="28" xfId="4" applyFont="1" applyBorder="1"/>
    <xf numFmtId="37" fontId="37" fillId="0" borderId="27" xfId="5" applyFont="1" applyBorder="1" applyAlignment="1">
      <alignment horizontal="center" vertical="center"/>
    </xf>
    <xf numFmtId="0" fontId="19" fillId="0" borderId="4" xfId="4" applyFont="1" applyBorder="1"/>
    <xf numFmtId="0" fontId="18" fillId="0" borderId="0" xfId="4" applyFont="1"/>
    <xf numFmtId="0" fontId="15" fillId="0" borderId="0" xfId="4" applyFont="1" applyAlignment="1">
      <alignment horizontal="left"/>
    </xf>
    <xf numFmtId="0" fontId="15" fillId="0" borderId="24" xfId="4" applyFont="1" applyBorder="1"/>
    <xf numFmtId="0" fontId="21" fillId="0" borderId="24" xfId="4" applyFont="1" applyBorder="1"/>
    <xf numFmtId="37" fontId="23" fillId="0" borderId="4" xfId="5" quotePrefix="1" applyFont="1" applyBorder="1" applyAlignment="1">
      <alignment horizontal="left"/>
    </xf>
    <xf numFmtId="0" fontId="23" fillId="0" borderId="3" xfId="4" applyFont="1" applyBorder="1"/>
    <xf numFmtId="0" fontId="42" fillId="0" borderId="28" xfId="4" applyFont="1" applyBorder="1"/>
    <xf numFmtId="0" fontId="23" fillId="0" borderId="28" xfId="4" applyFont="1" applyBorder="1" applyAlignment="1">
      <alignment horizontal="center" vertical="center"/>
    </xf>
    <xf numFmtId="0" fontId="42" fillId="0" borderId="28" xfId="4" applyFont="1" applyBorder="1" applyAlignment="1">
      <alignment horizontal="center" vertical="center"/>
    </xf>
    <xf numFmtId="0" fontId="23" fillId="0" borderId="4" xfId="4" applyFont="1" applyBorder="1" applyAlignment="1">
      <alignment horizontal="left"/>
    </xf>
    <xf numFmtId="0" fontId="44" fillId="0" borderId="0" xfId="4" applyFont="1" applyAlignment="1">
      <alignment horizontal="left"/>
    </xf>
    <xf numFmtId="167" fontId="43" fillId="0" borderId="0" xfId="6" applyNumberFormat="1" applyFont="1" applyBorder="1"/>
    <xf numFmtId="167" fontId="44" fillId="0" borderId="0" xfId="6" applyNumberFormat="1" applyFont="1" applyBorder="1" applyAlignment="1">
      <alignment horizontal="left"/>
    </xf>
    <xf numFmtId="0" fontId="42" fillId="0" borderId="0" xfId="4" applyFont="1" applyAlignment="1">
      <alignment horizontal="left"/>
    </xf>
    <xf numFmtId="167" fontId="42" fillId="0" borderId="0" xfId="6" applyNumberFormat="1" applyFont="1" applyBorder="1" applyAlignment="1">
      <alignment horizontal="left"/>
    </xf>
    <xf numFmtId="0" fontId="29" fillId="10" borderId="28" xfId="0" applyFont="1" applyFill="1" applyBorder="1"/>
    <xf numFmtId="0" fontId="29" fillId="10" borderId="27" xfId="0" applyFont="1" applyFill="1" applyBorder="1"/>
    <xf numFmtId="0" fontId="34" fillId="10" borderId="0" xfId="0" applyFont="1" applyFill="1" applyAlignment="1">
      <alignment horizontal="left"/>
    </xf>
    <xf numFmtId="0" fontId="29" fillId="10" borderId="0" xfId="0" applyFont="1" applyFill="1" applyAlignment="1">
      <alignment horizontal="left"/>
    </xf>
    <xf numFmtId="4" fontId="26" fillId="0" borderId="133" xfId="0" applyNumberFormat="1" applyFont="1" applyBorder="1"/>
    <xf numFmtId="41" fontId="42" fillId="0" borderId="0" xfId="4" applyNumberFormat="1" applyFont="1"/>
    <xf numFmtId="41" fontId="42" fillId="0" borderId="0" xfId="4" applyNumberFormat="1" applyFont="1" applyProtection="1">
      <protection locked="0"/>
    </xf>
    <xf numFmtId="0" fontId="26" fillId="14" borderId="40" xfId="0" applyFont="1" applyFill="1" applyBorder="1" applyAlignment="1">
      <alignment vertical="center"/>
    </xf>
    <xf numFmtId="0" fontId="62" fillId="14" borderId="10" xfId="0" applyFont="1" applyFill="1" applyBorder="1"/>
    <xf numFmtId="0" fontId="62" fillId="14" borderId="40" xfId="0" applyFont="1" applyFill="1" applyBorder="1"/>
    <xf numFmtId="0" fontId="25" fillId="2" borderId="63" xfId="0" applyFont="1" applyFill="1" applyBorder="1" applyAlignment="1">
      <alignment horizontal="left" wrapText="1"/>
    </xf>
    <xf numFmtId="44" fontId="0" fillId="0" borderId="0" xfId="77" applyFont="1"/>
    <xf numFmtId="44" fontId="0" fillId="2" borderId="0" xfId="77" applyFont="1" applyFill="1"/>
    <xf numFmtId="182" fontId="11" fillId="4" borderId="112" xfId="3" applyNumberFormat="1" applyFill="1" applyBorder="1" applyAlignment="1">
      <alignment horizontal="center" vertical="center"/>
    </xf>
    <xf numFmtId="0" fontId="59" fillId="14" borderId="129" xfId="0" applyFont="1" applyFill="1" applyBorder="1" applyAlignment="1">
      <alignment horizontal="center" vertical="center"/>
    </xf>
    <xf numFmtId="0" fontId="59" fillId="14" borderId="68" xfId="0" applyFont="1" applyFill="1" applyBorder="1" applyAlignment="1">
      <alignment horizontal="center" vertical="center"/>
    </xf>
    <xf numFmtId="0" fontId="59" fillId="14" borderId="130" xfId="0" applyFont="1" applyFill="1" applyBorder="1" applyAlignment="1">
      <alignment horizontal="center" vertical="center"/>
    </xf>
    <xf numFmtId="0" fontId="59" fillId="14" borderId="10" xfId="0" applyFont="1" applyFill="1" applyBorder="1" applyAlignment="1">
      <alignment horizontal="center" vertical="center"/>
    </xf>
    <xf numFmtId="0" fontId="59" fillId="14" borderId="0" xfId="0" applyFont="1" applyFill="1" applyAlignment="1">
      <alignment horizontal="center" vertical="center"/>
    </xf>
    <xf numFmtId="0" fontId="59" fillId="14" borderId="40" xfId="0" applyFont="1" applyFill="1" applyBorder="1" applyAlignment="1">
      <alignment horizontal="center" vertical="center"/>
    </xf>
    <xf numFmtId="0" fontId="61" fillId="14" borderId="10" xfId="0" applyFont="1" applyFill="1" applyBorder="1" applyAlignment="1">
      <alignment horizontal="center"/>
    </xf>
    <xf numFmtId="0" fontId="61" fillId="14" borderId="40" xfId="0" applyFont="1" applyFill="1" applyBorder="1" applyAlignment="1">
      <alignment horizontal="center"/>
    </xf>
    <xf numFmtId="0" fontId="62" fillId="14" borderId="10" xfId="0" applyFont="1" applyFill="1" applyBorder="1" applyAlignment="1">
      <alignment horizontal="left" vertical="center" wrapText="1"/>
    </xf>
    <xf numFmtId="0" fontId="62" fillId="14" borderId="0" xfId="0" applyFont="1" applyFill="1" applyAlignment="1">
      <alignment horizontal="left" vertical="center" wrapText="1"/>
    </xf>
    <xf numFmtId="0" fontId="62" fillId="14" borderId="40" xfId="0" applyFont="1" applyFill="1" applyBorder="1" applyAlignment="1">
      <alignment horizontal="left" vertical="center" wrapText="1"/>
    </xf>
    <xf numFmtId="0" fontId="62" fillId="14" borderId="110" xfId="0" applyFont="1" applyFill="1" applyBorder="1" applyAlignment="1">
      <alignment horizontal="left" vertical="center" wrapText="1"/>
    </xf>
    <xf numFmtId="0" fontId="62" fillId="14" borderId="11" xfId="0" applyFont="1" applyFill="1" applyBorder="1" applyAlignment="1">
      <alignment horizontal="left" vertical="center" wrapText="1"/>
    </xf>
    <xf numFmtId="0" fontId="62" fillId="14" borderId="131" xfId="0" applyFont="1" applyFill="1" applyBorder="1" applyAlignment="1">
      <alignment horizontal="left" vertical="center" wrapText="1"/>
    </xf>
    <xf numFmtId="0" fontId="63" fillId="14" borderId="10" xfId="0" applyFont="1" applyFill="1" applyBorder="1" applyAlignment="1">
      <alignment horizontal="center"/>
    </xf>
    <xf numFmtId="0" fontId="63" fillId="14" borderId="40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5" xfId="0" applyFont="1" applyFill="1" applyBorder="1"/>
    <xf numFmtId="0" fontId="1" fillId="2" borderId="2" xfId="0" applyFont="1" applyFill="1" applyBorder="1"/>
    <xf numFmtId="37" fontId="8" fillId="3" borderId="55" xfId="0" applyNumberFormat="1" applyFont="1" applyFill="1" applyBorder="1" applyAlignment="1">
      <alignment horizontal="center" vertical="center"/>
    </xf>
    <xf numFmtId="37" fontId="8" fillId="3" borderId="57" xfId="0" applyNumberFormat="1" applyFont="1" applyFill="1" applyBorder="1" applyAlignment="1">
      <alignment horizontal="center" vertical="center"/>
    </xf>
    <xf numFmtId="37" fontId="8" fillId="3" borderId="35" xfId="0" applyNumberFormat="1" applyFont="1" applyFill="1" applyBorder="1" applyAlignment="1">
      <alignment horizontal="center" vertical="center"/>
    </xf>
    <xf numFmtId="37" fontId="8" fillId="3" borderId="38" xfId="0" applyNumberFormat="1" applyFont="1" applyFill="1" applyBorder="1" applyAlignment="1">
      <alignment horizontal="center" vertical="center"/>
    </xf>
    <xf numFmtId="37" fontId="8" fillId="3" borderId="56" xfId="0" applyNumberFormat="1" applyFont="1" applyFill="1" applyBorder="1" applyAlignment="1">
      <alignment horizontal="center" vertical="center"/>
    </xf>
    <xf numFmtId="37" fontId="8" fillId="3" borderId="35" xfId="0" applyNumberFormat="1" applyFont="1" applyFill="1" applyBorder="1" applyAlignment="1">
      <alignment horizontal="center" vertical="center" wrapText="1"/>
    </xf>
    <xf numFmtId="37" fontId="8" fillId="3" borderId="56" xfId="0" applyNumberFormat="1" applyFont="1" applyFill="1" applyBorder="1" applyAlignment="1">
      <alignment horizontal="center" vertical="center" wrapText="1"/>
    </xf>
    <xf numFmtId="0" fontId="59" fillId="14" borderId="129" xfId="0" applyFont="1" applyFill="1" applyBorder="1" applyAlignment="1">
      <alignment horizontal="center"/>
    </xf>
    <xf numFmtId="0" fontId="59" fillId="14" borderId="130" xfId="0" applyFont="1" applyFill="1" applyBorder="1" applyAlignment="1">
      <alignment horizontal="center"/>
    </xf>
    <xf numFmtId="0" fontId="58" fillId="3" borderId="1" xfId="3" applyFont="1" applyFill="1" applyBorder="1" applyAlignment="1">
      <alignment horizontal="center" vertical="center"/>
    </xf>
    <xf numFmtId="0" fontId="58" fillId="3" borderId="25" xfId="3" applyFont="1" applyFill="1" applyBorder="1" applyAlignment="1">
      <alignment horizontal="center" vertical="center"/>
    </xf>
    <xf numFmtId="0" fontId="58" fillId="3" borderId="2" xfId="3" applyFont="1" applyFill="1" applyBorder="1" applyAlignment="1">
      <alignment horizontal="center" vertical="center"/>
    </xf>
    <xf numFmtId="0" fontId="8" fillId="3" borderId="111" xfId="3" applyFont="1" applyFill="1" applyBorder="1" applyAlignment="1">
      <alignment horizontal="center" vertical="center" wrapText="1"/>
    </xf>
    <xf numFmtId="0" fontId="8" fillId="3" borderId="112" xfId="3" applyFont="1" applyFill="1" applyBorder="1" applyAlignment="1">
      <alignment horizontal="center" vertical="center"/>
    </xf>
    <xf numFmtId="0" fontId="8" fillId="3" borderId="113" xfId="3" applyFont="1" applyFill="1" applyBorder="1" applyAlignment="1">
      <alignment horizontal="center" vertical="center"/>
    </xf>
    <xf numFmtId="0" fontId="14" fillId="3" borderId="114" xfId="3" applyFont="1" applyFill="1" applyBorder="1" applyAlignment="1">
      <alignment horizontal="center" vertical="center" wrapText="1"/>
    </xf>
    <xf numFmtId="0" fontId="14" fillId="3" borderId="116" xfId="3" applyFont="1" applyFill="1" applyBorder="1" applyAlignment="1">
      <alignment horizontal="center" vertical="center" wrapText="1"/>
    </xf>
    <xf numFmtId="0" fontId="14" fillId="3" borderId="115" xfId="3" applyFont="1" applyFill="1" applyBorder="1" applyAlignment="1">
      <alignment horizontal="center" vertical="center" wrapText="1"/>
    </xf>
    <xf numFmtId="0" fontId="14" fillId="3" borderId="117" xfId="3" applyFont="1" applyFill="1" applyBorder="1" applyAlignment="1">
      <alignment horizontal="center" vertical="center" wrapText="1"/>
    </xf>
    <xf numFmtId="0" fontId="14" fillId="3" borderId="113" xfId="3" applyFont="1" applyFill="1" applyBorder="1" applyAlignment="1">
      <alignment horizontal="center" vertical="center" wrapText="1"/>
    </xf>
    <xf numFmtId="0" fontId="12" fillId="2" borderId="103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0" fillId="0" borderId="101" xfId="0" applyBorder="1" applyAlignment="1">
      <alignment horizontal="center"/>
    </xf>
    <xf numFmtId="0" fontId="26" fillId="14" borderId="129" xfId="0" applyFont="1" applyFill="1" applyBorder="1" applyAlignment="1">
      <alignment horizontal="center" vertical="center"/>
    </xf>
    <xf numFmtId="0" fontId="26" fillId="14" borderId="68" xfId="0" applyFont="1" applyFill="1" applyBorder="1" applyAlignment="1">
      <alignment horizontal="center" vertical="center"/>
    </xf>
    <xf numFmtId="0" fontId="26" fillId="14" borderId="130" xfId="0" applyFont="1" applyFill="1" applyBorder="1" applyAlignment="1">
      <alignment horizontal="center" vertical="center"/>
    </xf>
    <xf numFmtId="0" fontId="26" fillId="14" borderId="10" xfId="0" applyFont="1" applyFill="1" applyBorder="1" applyAlignment="1">
      <alignment horizontal="center" vertical="center"/>
    </xf>
    <xf numFmtId="0" fontId="26" fillId="14" borderId="0" xfId="0" applyFont="1" applyFill="1" applyAlignment="1">
      <alignment horizontal="center" vertical="center"/>
    </xf>
    <xf numFmtId="0" fontId="26" fillId="14" borderId="40" xfId="0" applyFont="1" applyFill="1" applyBorder="1" applyAlignment="1">
      <alignment horizontal="center" vertical="center"/>
    </xf>
    <xf numFmtId="0" fontId="61" fillId="14" borderId="0" xfId="0" applyFont="1" applyFill="1" applyAlignment="1">
      <alignment horizontal="center"/>
    </xf>
    <xf numFmtId="0" fontId="62" fillId="14" borderId="10" xfId="0" applyFont="1" applyFill="1" applyBorder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2" fillId="14" borderId="40" xfId="0" applyFont="1" applyFill="1" applyBorder="1" applyAlignment="1">
      <alignment horizontal="center" vertical="center"/>
    </xf>
    <xf numFmtId="0" fontId="62" fillId="14" borderId="110" xfId="0" applyFont="1" applyFill="1" applyBorder="1" applyAlignment="1">
      <alignment horizontal="center" vertical="center"/>
    </xf>
    <xf numFmtId="0" fontId="62" fillId="14" borderId="11" xfId="0" applyFont="1" applyFill="1" applyBorder="1" applyAlignment="1">
      <alignment horizontal="center" vertical="center"/>
    </xf>
    <xf numFmtId="0" fontId="62" fillId="14" borderId="131" xfId="0" applyFont="1" applyFill="1" applyBorder="1" applyAlignment="1">
      <alignment horizontal="center" vertical="center"/>
    </xf>
    <xf numFmtId="0" fontId="63" fillId="14" borderId="0" xfId="0" applyFont="1" applyFill="1" applyAlignment="1">
      <alignment horizontal="center"/>
    </xf>
    <xf numFmtId="0" fontId="64" fillId="0" borderId="110" xfId="0" applyFont="1" applyBorder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131" xfId="0" applyFont="1" applyBorder="1" applyAlignment="1">
      <alignment horizontal="center"/>
    </xf>
    <xf numFmtId="0" fontId="14" fillId="3" borderId="45" xfId="3" applyFont="1" applyFill="1" applyBorder="1" applyAlignment="1">
      <alignment horizontal="center" vertical="center" wrapText="1"/>
    </xf>
    <xf numFmtId="0" fontId="14" fillId="3" borderId="48" xfId="3" applyFont="1" applyFill="1" applyBorder="1" applyAlignment="1">
      <alignment horizontal="center" vertical="center" wrapText="1"/>
    </xf>
    <xf numFmtId="0" fontId="14" fillId="3" borderId="46" xfId="3" applyFont="1" applyFill="1" applyBorder="1" applyAlignment="1">
      <alignment horizontal="center" vertical="center"/>
    </xf>
    <xf numFmtId="0" fontId="14" fillId="3" borderId="49" xfId="3" applyFont="1" applyFill="1" applyBorder="1" applyAlignment="1">
      <alignment horizontal="center" vertical="center"/>
    </xf>
    <xf numFmtId="0" fontId="8" fillId="3" borderId="44" xfId="3" applyFont="1" applyFill="1" applyBorder="1" applyAlignment="1">
      <alignment horizontal="center" vertical="center"/>
    </xf>
    <xf numFmtId="0" fontId="8" fillId="3" borderId="47" xfId="3" applyFont="1" applyFill="1" applyBorder="1" applyAlignment="1">
      <alignment horizontal="center" vertical="center"/>
    </xf>
    <xf numFmtId="0" fontId="38" fillId="3" borderId="69" xfId="4" applyFont="1" applyFill="1" applyBorder="1" applyAlignment="1">
      <alignment horizontal="center" vertical="center" wrapText="1"/>
    </xf>
    <xf numFmtId="0" fontId="38" fillId="3" borderId="57" xfId="4" applyFont="1" applyFill="1" applyBorder="1" applyAlignment="1">
      <alignment horizontal="center" vertical="center" wrapText="1"/>
    </xf>
    <xf numFmtId="0" fontId="38" fillId="3" borderId="0" xfId="4" applyFont="1" applyFill="1" applyAlignment="1">
      <alignment horizontal="center" vertical="center" wrapText="1"/>
    </xf>
    <xf numFmtId="0" fontId="38" fillId="3" borderId="33" xfId="4" applyFont="1" applyFill="1" applyBorder="1" applyAlignment="1">
      <alignment horizontal="center" vertical="center" wrapText="1"/>
    </xf>
    <xf numFmtId="0" fontId="38" fillId="3" borderId="29" xfId="4" applyFont="1" applyFill="1" applyBorder="1" applyAlignment="1">
      <alignment horizontal="center" vertical="center"/>
    </xf>
    <xf numFmtId="0" fontId="38" fillId="3" borderId="11" xfId="4" applyFont="1" applyFill="1" applyBorder="1" applyAlignment="1">
      <alignment horizontal="center" vertical="center"/>
    </xf>
    <xf numFmtId="0" fontId="38" fillId="3" borderId="30" xfId="4" applyFont="1" applyFill="1" applyBorder="1" applyAlignment="1">
      <alignment horizontal="center" vertical="center"/>
    </xf>
    <xf numFmtId="0" fontId="19" fillId="0" borderId="3" xfId="4" applyFont="1" applyBorder="1" applyAlignment="1">
      <alignment horizontal="left"/>
    </xf>
    <xf numFmtId="0" fontId="19" fillId="0" borderId="28" xfId="4" applyFont="1" applyBorder="1" applyAlignment="1">
      <alignment horizontal="left"/>
    </xf>
    <xf numFmtId="0" fontId="61" fillId="14" borderId="10" xfId="0" applyFont="1" applyFill="1" applyBorder="1" applyAlignment="1">
      <alignment horizontal="center" vertical="center"/>
    </xf>
    <xf numFmtId="0" fontId="61" fillId="14" borderId="40" xfId="0" applyFont="1" applyFill="1" applyBorder="1" applyAlignment="1">
      <alignment horizontal="center" vertical="center"/>
    </xf>
    <xf numFmtId="0" fontId="63" fillId="14" borderId="10" xfId="0" applyFont="1" applyFill="1" applyBorder="1" applyAlignment="1">
      <alignment horizontal="center" vertical="center"/>
    </xf>
    <xf numFmtId="0" fontId="63" fillId="14" borderId="40" xfId="0" applyFont="1" applyFill="1" applyBorder="1" applyAlignment="1">
      <alignment horizontal="center" vertical="center"/>
    </xf>
    <xf numFmtId="0" fontId="64" fillId="0" borderId="10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40" xfId="0" applyFont="1" applyBorder="1" applyAlignment="1">
      <alignment horizontal="center"/>
    </xf>
    <xf numFmtId="0" fontId="45" fillId="0" borderId="28" xfId="4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center"/>
    </xf>
    <xf numFmtId="0" fontId="61" fillId="14" borderId="129" xfId="0" applyFont="1" applyFill="1" applyBorder="1" applyAlignment="1">
      <alignment horizontal="center"/>
    </xf>
    <xf numFmtId="0" fontId="61" fillId="14" borderId="130" xfId="0" applyFont="1" applyFill="1" applyBorder="1" applyAlignment="1">
      <alignment horizontal="center"/>
    </xf>
    <xf numFmtId="0" fontId="62" fillId="14" borderId="26" xfId="0" applyFont="1" applyFill="1" applyBorder="1" applyAlignment="1">
      <alignment horizontal="center" vertical="center"/>
    </xf>
    <xf numFmtId="0" fontId="62" fillId="14" borderId="33" xfId="0" applyFont="1" applyFill="1" applyBorder="1" applyAlignment="1">
      <alignment horizontal="center" vertical="center"/>
    </xf>
    <xf numFmtId="0" fontId="62" fillId="14" borderId="132" xfId="0" applyFont="1" applyFill="1" applyBorder="1" applyAlignment="1">
      <alignment horizontal="center" vertical="center"/>
    </xf>
    <xf numFmtId="0" fontId="63" fillId="14" borderId="26" xfId="0" applyFont="1" applyFill="1" applyBorder="1" applyAlignment="1">
      <alignment horizontal="center" vertical="center"/>
    </xf>
    <xf numFmtId="0" fontId="63" fillId="14" borderId="132" xfId="0" applyFont="1" applyFill="1" applyBorder="1" applyAlignment="1">
      <alignment horizontal="center" vertical="center"/>
    </xf>
    <xf numFmtId="0" fontId="64" fillId="0" borderId="26" xfId="0" applyFont="1" applyBorder="1" applyAlignment="1">
      <alignment horizontal="center"/>
    </xf>
    <xf numFmtId="0" fontId="64" fillId="0" borderId="33" xfId="0" applyFont="1" applyBorder="1" applyAlignment="1">
      <alignment horizontal="center"/>
    </xf>
    <xf numFmtId="0" fontId="64" fillId="0" borderId="132" xfId="0" applyFont="1" applyBorder="1" applyAlignment="1">
      <alignment horizontal="center"/>
    </xf>
    <xf numFmtId="0" fontId="6" fillId="2" borderId="28" xfId="4" applyFill="1" applyBorder="1" applyAlignment="1" applyProtection="1">
      <alignment horizontal="center"/>
      <protection locked="0"/>
    </xf>
    <xf numFmtId="0" fontId="6" fillId="2" borderId="27" xfId="4" applyFill="1" applyBorder="1" applyAlignment="1" applyProtection="1">
      <alignment horizontal="center"/>
      <protection locked="0"/>
    </xf>
    <xf numFmtId="0" fontId="6" fillId="2" borderId="33" xfId="4" applyFill="1" applyBorder="1" applyAlignment="1" applyProtection="1">
      <alignment horizontal="center"/>
      <protection locked="0"/>
    </xf>
    <xf numFmtId="0" fontId="6" fillId="2" borderId="20" xfId="4" applyFill="1" applyBorder="1" applyAlignment="1" applyProtection="1">
      <alignment horizontal="center"/>
      <protection locked="0"/>
    </xf>
    <xf numFmtId="0" fontId="23" fillId="3" borderId="3" xfId="4" applyFont="1" applyFill="1" applyBorder="1" applyAlignment="1">
      <alignment horizontal="center" vertical="center"/>
    </xf>
    <xf numFmtId="0" fontId="23" fillId="3" borderId="28" xfId="4" applyFont="1" applyFill="1" applyBorder="1" applyAlignment="1">
      <alignment horizontal="center" vertical="center"/>
    </xf>
    <xf numFmtId="0" fontId="23" fillId="3" borderId="27" xfId="4" applyFont="1" applyFill="1" applyBorder="1" applyAlignment="1">
      <alignment horizontal="center" vertical="center"/>
    </xf>
    <xf numFmtId="0" fontId="23" fillId="3" borderId="4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23" fillId="3" borderId="24" xfId="4" applyFont="1" applyFill="1" applyBorder="1" applyAlignment="1">
      <alignment horizontal="center" vertical="center"/>
    </xf>
    <xf numFmtId="0" fontId="23" fillId="3" borderId="5" xfId="4" applyFont="1" applyFill="1" applyBorder="1" applyAlignment="1">
      <alignment horizontal="center" vertical="center"/>
    </xf>
    <xf numFmtId="0" fontId="23" fillId="3" borderId="33" xfId="4" applyFont="1" applyFill="1" applyBorder="1" applyAlignment="1">
      <alignment horizontal="center" vertical="center"/>
    </xf>
    <xf numFmtId="0" fontId="23" fillId="3" borderId="20" xfId="4" applyFont="1" applyFill="1" applyBorder="1" applyAlignment="1">
      <alignment horizontal="center" vertical="center"/>
    </xf>
    <xf numFmtId="0" fontId="42" fillId="3" borderId="55" xfId="4" applyFont="1" applyFill="1" applyBorder="1" applyAlignment="1">
      <alignment horizontal="center" vertical="center"/>
    </xf>
    <xf numFmtId="0" fontId="42" fillId="3" borderId="69" xfId="4" applyFont="1" applyFill="1" applyBorder="1" applyAlignment="1">
      <alignment horizontal="center" vertical="center"/>
    </xf>
    <xf numFmtId="0" fontId="42" fillId="3" borderId="57" xfId="4" applyFont="1" applyFill="1" applyBorder="1" applyAlignment="1">
      <alignment horizontal="center" vertical="center"/>
    </xf>
    <xf numFmtId="0" fontId="42" fillId="3" borderId="3" xfId="4" applyFont="1" applyFill="1" applyBorder="1" applyAlignment="1">
      <alignment horizontal="center" vertical="center"/>
    </xf>
    <xf numFmtId="0" fontId="42" fillId="3" borderId="4" xfId="4" applyFont="1" applyFill="1" applyBorder="1" applyAlignment="1">
      <alignment horizontal="center" vertical="center"/>
    </xf>
    <xf numFmtId="0" fontId="42" fillId="3" borderId="5" xfId="4" applyFont="1" applyFill="1" applyBorder="1" applyAlignment="1">
      <alignment horizontal="center" vertical="center"/>
    </xf>
    <xf numFmtId="0" fontId="42" fillId="3" borderId="55" xfId="4" applyFont="1" applyFill="1" applyBorder="1" applyAlignment="1">
      <alignment horizontal="center" wrapText="1"/>
    </xf>
    <xf numFmtId="0" fontId="42" fillId="3" borderId="69" xfId="4" applyFont="1" applyFill="1" applyBorder="1" applyAlignment="1">
      <alignment horizontal="center" wrapText="1"/>
    </xf>
    <xf numFmtId="0" fontId="42" fillId="3" borderId="57" xfId="4" applyFont="1" applyFill="1" applyBorder="1" applyAlignment="1">
      <alignment horizontal="center" wrapText="1"/>
    </xf>
    <xf numFmtId="0" fontId="6" fillId="3" borderId="1" xfId="4" applyFill="1" applyBorder="1" applyAlignment="1">
      <alignment horizontal="center"/>
    </xf>
    <xf numFmtId="0" fontId="6" fillId="3" borderId="25" xfId="4" applyFill="1" applyBorder="1" applyAlignment="1">
      <alignment horizontal="center"/>
    </xf>
    <xf numFmtId="0" fontId="6" fillId="3" borderId="2" xfId="4" applyFill="1" applyBorder="1" applyAlignment="1">
      <alignment horizontal="center"/>
    </xf>
    <xf numFmtId="0" fontId="6" fillId="3" borderId="55" xfId="4" applyFill="1" applyBorder="1" applyAlignment="1">
      <alignment horizontal="center" vertical="center"/>
    </xf>
    <xf numFmtId="0" fontId="6" fillId="3" borderId="69" xfId="4" applyFill="1" applyBorder="1" applyAlignment="1">
      <alignment horizontal="center" vertical="center"/>
    </xf>
    <xf numFmtId="0" fontId="6" fillId="3" borderId="57" xfId="4" applyFill="1" applyBorder="1" applyAlignment="1">
      <alignment horizontal="center" vertical="center"/>
    </xf>
    <xf numFmtId="167" fontId="6" fillId="3" borderId="55" xfId="6" applyNumberFormat="1" applyFont="1" applyFill="1" applyBorder="1" applyAlignment="1">
      <alignment horizontal="center" wrapText="1"/>
    </xf>
    <xf numFmtId="167" fontId="6" fillId="3" borderId="57" xfId="6" applyNumberFormat="1" applyFont="1" applyFill="1" applyBorder="1" applyAlignment="1">
      <alignment horizontal="center" wrapText="1"/>
    </xf>
    <xf numFmtId="3" fontId="42" fillId="3" borderId="1" xfId="4" applyNumberFormat="1" applyFont="1" applyFill="1" applyBorder="1" applyAlignment="1">
      <alignment horizontal="center"/>
    </xf>
    <xf numFmtId="3" fontId="6" fillId="3" borderId="2" xfId="4" applyNumberFormat="1" applyFill="1" applyBorder="1" applyAlignment="1">
      <alignment horizontal="center"/>
    </xf>
    <xf numFmtId="0" fontId="23" fillId="5" borderId="5" xfId="4" applyFont="1" applyFill="1" applyBorder="1" applyAlignment="1">
      <alignment horizontal="left"/>
    </xf>
    <xf numFmtId="0" fontId="23" fillId="5" borderId="33" xfId="4" applyFont="1" applyFill="1" applyBorder="1" applyAlignment="1">
      <alignment horizontal="left"/>
    </xf>
    <xf numFmtId="0" fontId="23" fillId="5" borderId="20" xfId="4" applyFont="1" applyFill="1" applyBorder="1" applyAlignment="1">
      <alignment horizontal="left"/>
    </xf>
    <xf numFmtId="0" fontId="6" fillId="5" borderId="3" xfId="4" applyFill="1" applyBorder="1" applyAlignment="1" applyProtection="1">
      <alignment horizontal="left"/>
      <protection locked="0"/>
    </xf>
    <xf numFmtId="0" fontId="6" fillId="5" borderId="28" xfId="4" applyFill="1" applyBorder="1" applyAlignment="1" applyProtection="1">
      <alignment horizontal="left"/>
      <protection locked="0"/>
    </xf>
    <xf numFmtId="0" fontId="6" fillId="5" borderId="27" xfId="4" applyFill="1" applyBorder="1" applyAlignment="1" applyProtection="1">
      <alignment horizontal="left"/>
      <protection locked="0"/>
    </xf>
    <xf numFmtId="0" fontId="6" fillId="5" borderId="1" xfId="4" applyFill="1" applyBorder="1" applyAlignment="1" applyProtection="1">
      <alignment horizontal="left"/>
      <protection locked="0"/>
    </xf>
    <xf numFmtId="0" fontId="6" fillId="5" borderId="25" xfId="4" applyFill="1" applyBorder="1" applyAlignment="1" applyProtection="1">
      <alignment horizontal="left"/>
      <protection locked="0"/>
    </xf>
    <xf numFmtId="0" fontId="6" fillId="5" borderId="2" xfId="4" applyFill="1" applyBorder="1" applyAlignment="1" applyProtection="1">
      <alignment horizontal="left"/>
      <protection locked="0"/>
    </xf>
    <xf numFmtId="0" fontId="6" fillId="5" borderId="1" xfId="4" applyFill="1" applyBorder="1" applyAlignment="1">
      <alignment horizontal="left"/>
    </xf>
    <xf numFmtId="0" fontId="6" fillId="5" borderId="25" xfId="4" applyFill="1" applyBorder="1" applyAlignment="1">
      <alignment horizontal="left"/>
    </xf>
    <xf numFmtId="0" fontId="6" fillId="5" borderId="2" xfId="4" applyFill="1" applyBorder="1" applyAlignment="1">
      <alignment horizontal="left"/>
    </xf>
    <xf numFmtId="0" fontId="6" fillId="3" borderId="3" xfId="4" applyFill="1" applyBorder="1" applyAlignment="1">
      <alignment horizontal="center" vertical="center"/>
    </xf>
    <xf numFmtId="0" fontId="6" fillId="3" borderId="28" xfId="4" applyFill="1" applyBorder="1" applyAlignment="1">
      <alignment horizontal="center" vertical="center"/>
    </xf>
    <xf numFmtId="0" fontId="6" fillId="3" borderId="27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/>
    </xf>
    <xf numFmtId="0" fontId="6" fillId="3" borderId="0" xfId="4" applyFill="1" applyAlignment="1">
      <alignment horizontal="center" vertical="center"/>
    </xf>
    <xf numFmtId="0" fontId="6" fillId="3" borderId="24" xfId="4" applyFill="1" applyBorder="1" applyAlignment="1">
      <alignment horizontal="center" vertical="center"/>
    </xf>
    <xf numFmtId="0" fontId="6" fillId="3" borderId="5" xfId="4" applyFill="1" applyBorder="1" applyAlignment="1">
      <alignment horizontal="center" vertical="center"/>
    </xf>
    <xf numFmtId="0" fontId="6" fillId="3" borderId="33" xfId="4" applyFill="1" applyBorder="1" applyAlignment="1">
      <alignment horizontal="center" vertical="center"/>
    </xf>
    <xf numFmtId="0" fontId="6" fillId="3" borderId="20" xfId="4" applyFill="1" applyBorder="1" applyAlignment="1">
      <alignment horizontal="center" vertical="center"/>
    </xf>
    <xf numFmtId="0" fontId="6" fillId="3" borderId="55" xfId="4" applyFill="1" applyBorder="1" applyAlignment="1">
      <alignment horizontal="center"/>
    </xf>
    <xf numFmtId="0" fontId="6" fillId="3" borderId="69" xfId="4" applyFill="1" applyBorder="1" applyAlignment="1">
      <alignment horizontal="center"/>
    </xf>
    <xf numFmtId="167" fontId="6" fillId="3" borderId="55" xfId="6" applyNumberFormat="1" applyFont="1" applyFill="1" applyBorder="1" applyAlignment="1">
      <alignment horizontal="center" vertical="center" wrapText="1"/>
    </xf>
    <xf numFmtId="167" fontId="6" fillId="3" borderId="69" xfId="6" applyNumberFormat="1" applyFont="1" applyFill="1" applyBorder="1" applyAlignment="1">
      <alignment horizontal="center" vertical="center" wrapText="1"/>
    </xf>
    <xf numFmtId="167" fontId="6" fillId="3" borderId="57" xfId="6" applyNumberFormat="1" applyFont="1" applyFill="1" applyBorder="1" applyAlignment="1">
      <alignment horizontal="center" vertical="center" wrapText="1"/>
    </xf>
    <xf numFmtId="0" fontId="42" fillId="0" borderId="4" xfId="4" quotePrefix="1" applyFont="1" applyBorder="1" applyAlignment="1" applyProtection="1">
      <alignment horizontal="left"/>
      <protection locked="0"/>
    </xf>
    <xf numFmtId="0" fontId="42" fillId="0" borderId="0" xfId="4" quotePrefix="1" applyFont="1" applyAlignment="1" applyProtection="1">
      <alignment horizontal="left"/>
      <protection locked="0"/>
    </xf>
    <xf numFmtId="0" fontId="6" fillId="5" borderId="5" xfId="4" applyFill="1" applyBorder="1" applyAlignment="1">
      <alignment horizontal="left"/>
    </xf>
    <xf numFmtId="0" fontId="6" fillId="5" borderId="33" xfId="4" applyFill="1" applyBorder="1" applyAlignment="1">
      <alignment horizontal="left"/>
    </xf>
    <xf numFmtId="0" fontId="6" fillId="5" borderId="20" xfId="4" applyFill="1" applyBorder="1" applyAlignment="1">
      <alignment horizontal="left"/>
    </xf>
    <xf numFmtId="0" fontId="27" fillId="9" borderId="1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77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right"/>
    </xf>
    <xf numFmtId="0" fontId="30" fillId="11" borderId="25" xfId="0" applyFont="1" applyFill="1" applyBorder="1" applyAlignment="1">
      <alignment horizontal="right"/>
    </xf>
    <xf numFmtId="0" fontId="30" fillId="11" borderId="2" xfId="0" applyFont="1" applyFill="1" applyBorder="1" applyAlignment="1">
      <alignment horizontal="right"/>
    </xf>
    <xf numFmtId="0" fontId="61" fillId="14" borderId="129" xfId="0" applyFont="1" applyFill="1" applyBorder="1" applyAlignment="1">
      <alignment horizontal="center" vertical="center"/>
    </xf>
    <xf numFmtId="0" fontId="61" fillId="14" borderId="130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4" fontId="26" fillId="0" borderId="0" xfId="0" applyNumberFormat="1" applyFont="1" applyAlignment="1">
      <alignment horizontal="center"/>
    </xf>
  </cellXfs>
  <cellStyles count="78">
    <cellStyle name="Cabecera 1" xfId="8" xr:uid="{00000000-0005-0000-0000-000000000000}"/>
    <cellStyle name="Cabecera 2" xfId="9" xr:uid="{00000000-0005-0000-0000-000001000000}"/>
    <cellStyle name="Comma" xfId="10" xr:uid="{00000000-0005-0000-0000-000002000000}"/>
    <cellStyle name="Currency" xfId="11" xr:uid="{00000000-0005-0000-0000-000003000000}"/>
    <cellStyle name="Date" xfId="12" xr:uid="{00000000-0005-0000-0000-000004000000}"/>
    <cellStyle name="Euro" xfId="13" xr:uid="{00000000-0005-0000-0000-000005000000}"/>
    <cellStyle name="F2" xfId="14" xr:uid="{00000000-0005-0000-0000-000006000000}"/>
    <cellStyle name="F3" xfId="15" xr:uid="{00000000-0005-0000-0000-000007000000}"/>
    <cellStyle name="F4" xfId="16" xr:uid="{00000000-0005-0000-0000-000008000000}"/>
    <cellStyle name="F5" xfId="17" xr:uid="{00000000-0005-0000-0000-000009000000}"/>
    <cellStyle name="F6" xfId="18" xr:uid="{00000000-0005-0000-0000-00000A000000}"/>
    <cellStyle name="F7" xfId="19" xr:uid="{00000000-0005-0000-0000-00000B000000}"/>
    <cellStyle name="F8" xfId="20" xr:uid="{00000000-0005-0000-0000-00000C000000}"/>
    <cellStyle name="Fecha" xfId="21" xr:uid="{00000000-0005-0000-0000-00000D000000}"/>
    <cellStyle name="Fijo" xfId="22" xr:uid="{00000000-0005-0000-0000-00000E000000}"/>
    <cellStyle name="Fixed" xfId="23" xr:uid="{00000000-0005-0000-0000-00000F000000}"/>
    <cellStyle name="Heading1" xfId="24" xr:uid="{00000000-0005-0000-0000-000010000000}"/>
    <cellStyle name="Heading2" xfId="25" xr:uid="{00000000-0005-0000-0000-000011000000}"/>
    <cellStyle name="Hipervínculo v" xfId="26" xr:uid="{00000000-0005-0000-0000-000012000000}"/>
    <cellStyle name="Millares [0] 2" xfId="7" xr:uid="{00000000-0005-0000-0000-000013000000}"/>
    <cellStyle name="Millares 2" xfId="27" xr:uid="{00000000-0005-0000-0000-000014000000}"/>
    <cellStyle name="Millares 3" xfId="28" xr:uid="{00000000-0005-0000-0000-000015000000}"/>
    <cellStyle name="Millares 4" xfId="6" xr:uid="{00000000-0005-0000-0000-000016000000}"/>
    <cellStyle name="Moneda" xfId="77" builtinId="4"/>
    <cellStyle name="Monetario" xfId="29" xr:uid="{00000000-0005-0000-0000-000018000000}"/>
    <cellStyle name="Monetario0" xfId="30" xr:uid="{00000000-0005-0000-0000-000019000000}"/>
    <cellStyle name="No-definido" xfId="31" xr:uid="{00000000-0005-0000-0000-00001A000000}"/>
    <cellStyle name="Normal" xfId="0" builtinId="0"/>
    <cellStyle name="Normal 2" xfId="3" xr:uid="{00000000-0005-0000-0000-00001C000000}"/>
    <cellStyle name="Normal 2 10" xfId="32" xr:uid="{00000000-0005-0000-0000-00001D000000}"/>
    <cellStyle name="Normal 2 11" xfId="33" xr:uid="{00000000-0005-0000-0000-00001E000000}"/>
    <cellStyle name="Normal 2 12" xfId="34" xr:uid="{00000000-0005-0000-0000-00001F000000}"/>
    <cellStyle name="Normal 2 13" xfId="35" xr:uid="{00000000-0005-0000-0000-000020000000}"/>
    <cellStyle name="Normal 2 14" xfId="36" xr:uid="{00000000-0005-0000-0000-000021000000}"/>
    <cellStyle name="Normal 2 15" xfId="37" xr:uid="{00000000-0005-0000-0000-000022000000}"/>
    <cellStyle name="Normal 2 16" xfId="38" xr:uid="{00000000-0005-0000-0000-000023000000}"/>
    <cellStyle name="Normal 2 17" xfId="39" xr:uid="{00000000-0005-0000-0000-000024000000}"/>
    <cellStyle name="Normal 2 18" xfId="40" xr:uid="{00000000-0005-0000-0000-000025000000}"/>
    <cellStyle name="Normal 2 19" xfId="41" xr:uid="{00000000-0005-0000-0000-000026000000}"/>
    <cellStyle name="Normal 2 2" xfId="42" xr:uid="{00000000-0005-0000-0000-000027000000}"/>
    <cellStyle name="Normal 2 20" xfId="43" xr:uid="{00000000-0005-0000-0000-000028000000}"/>
    <cellStyle name="Normal 2 21" xfId="44" xr:uid="{00000000-0005-0000-0000-000029000000}"/>
    <cellStyle name="Normal 2 22" xfId="45" xr:uid="{00000000-0005-0000-0000-00002A000000}"/>
    <cellStyle name="Normal 2 23" xfId="46" xr:uid="{00000000-0005-0000-0000-00002B000000}"/>
    <cellStyle name="Normal 2 24" xfId="47" xr:uid="{00000000-0005-0000-0000-00002C000000}"/>
    <cellStyle name="Normal 2 25" xfId="48" xr:uid="{00000000-0005-0000-0000-00002D000000}"/>
    <cellStyle name="Normal 2 26" xfId="49" xr:uid="{00000000-0005-0000-0000-00002E000000}"/>
    <cellStyle name="Normal 2 27" xfId="50" xr:uid="{00000000-0005-0000-0000-00002F000000}"/>
    <cellStyle name="Normal 2 28" xfId="51" xr:uid="{00000000-0005-0000-0000-000030000000}"/>
    <cellStyle name="Normal 2 29" xfId="52" xr:uid="{00000000-0005-0000-0000-000031000000}"/>
    <cellStyle name="Normal 2 3" xfId="53" xr:uid="{00000000-0005-0000-0000-000032000000}"/>
    <cellStyle name="Normal 2 30" xfId="54" xr:uid="{00000000-0005-0000-0000-000033000000}"/>
    <cellStyle name="Normal 2 31" xfId="55" xr:uid="{00000000-0005-0000-0000-000034000000}"/>
    <cellStyle name="Normal 2 32" xfId="56" xr:uid="{00000000-0005-0000-0000-000035000000}"/>
    <cellStyle name="Normal 2 33" xfId="57" xr:uid="{00000000-0005-0000-0000-000036000000}"/>
    <cellStyle name="Normal 2 34" xfId="58" xr:uid="{00000000-0005-0000-0000-000037000000}"/>
    <cellStyle name="Normal 2 35" xfId="59" xr:uid="{00000000-0005-0000-0000-000038000000}"/>
    <cellStyle name="Normal 2 36" xfId="60" xr:uid="{00000000-0005-0000-0000-000039000000}"/>
    <cellStyle name="Normal 2 37" xfId="61" xr:uid="{00000000-0005-0000-0000-00003A000000}"/>
    <cellStyle name="Normal 2 38" xfId="4" xr:uid="{00000000-0005-0000-0000-00003B000000}"/>
    <cellStyle name="Normal 2 4" xfId="62" xr:uid="{00000000-0005-0000-0000-00003C000000}"/>
    <cellStyle name="Normal 2 5" xfId="63" xr:uid="{00000000-0005-0000-0000-00003D000000}"/>
    <cellStyle name="Normal 2 6" xfId="64" xr:uid="{00000000-0005-0000-0000-00003E000000}"/>
    <cellStyle name="Normal 2 7" xfId="65" xr:uid="{00000000-0005-0000-0000-00003F000000}"/>
    <cellStyle name="Normal 2 8" xfId="66" xr:uid="{00000000-0005-0000-0000-000040000000}"/>
    <cellStyle name="Normal 2 9" xfId="67" xr:uid="{00000000-0005-0000-0000-000041000000}"/>
    <cellStyle name="Normal 3" xfId="68" xr:uid="{00000000-0005-0000-0000-000042000000}"/>
    <cellStyle name="Normal 3 2" xfId="69" xr:uid="{00000000-0005-0000-0000-000043000000}"/>
    <cellStyle name="Normal 4" xfId="70" xr:uid="{00000000-0005-0000-0000-000044000000}"/>
    <cellStyle name="Normal 4 2" xfId="71" xr:uid="{00000000-0005-0000-0000-000045000000}"/>
    <cellStyle name="Normal 5" xfId="72" xr:uid="{00000000-0005-0000-0000-000046000000}"/>
    <cellStyle name="Normal_1998 2" xfId="1" xr:uid="{00000000-0005-0000-0000-000047000000}"/>
    <cellStyle name="Normal_1999 2" xfId="2" xr:uid="{00000000-0005-0000-0000-000048000000}"/>
    <cellStyle name="Normal_E-98" xfId="5" xr:uid="{00000000-0005-0000-0000-000049000000}"/>
    <cellStyle name="Percent" xfId="73" xr:uid="{00000000-0005-0000-0000-00004A000000}"/>
    <cellStyle name="Porcentual 2" xfId="74" xr:uid="{00000000-0005-0000-0000-00004B000000}"/>
    <cellStyle name="Punto" xfId="75" xr:uid="{00000000-0005-0000-0000-00004C000000}"/>
    <cellStyle name="Punto0" xfId="76" xr:uid="{00000000-0005-0000-0000-00004D000000}"/>
  </cellStyles>
  <dxfs count="0"/>
  <tableStyles count="0" defaultTableStyle="TableStyleMedium2" defaultPivotStyle="PivotStyleLight16"/>
  <colors>
    <mruColors>
      <color rgb="FFFFECD9"/>
      <color rgb="FFFF8200"/>
      <color rgb="FFFFB66D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74916</xdr:colOff>
      <xdr:row>0</xdr:row>
      <xdr:rowOff>53618</xdr:rowOff>
    </xdr:from>
    <xdr:ext cx="3724382" cy="716944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74916" y="53618"/>
          <a:ext cx="3724382" cy="71694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38100</xdr:rowOff>
    </xdr:to>
    <xdr:sp macro="" textlink="">
      <xdr:nvSpPr>
        <xdr:cNvPr id="7169" name="AutoShape 1" descr="data:image/png;base64,iVBORw0KGgoAAAANSUhEUgAAAW4AAABLCAYAAABQtG2+AAAAAXNSR0IArs4c6QAAIABJREFUeF7tXQd8FcX2/nb3ltz0Qu+CoqBgp6mAtIcNFXt9lmdX1Pdsz9472MCuiIIoYKepgCKWpygqClgREaQI6e2W3f3/v7N3ks3lBhJNNMRdf5jk3t2ZM2dmvvOdM2dmNcuybHiXpwFPA54GPA1sNxrQPODebvrKE9TTgKcBTwOiAQ+4vYHgacDTgKeB7UwDHnBvZx3mietpwNOApwEPuL0x4GnA04Cnge1MAx5wb2cd5onracDTgKeB7RS4mQhj1aP3dIbz63G/d6unAU8Dngaarga2T+DWCNpmHbWqAbbhAXcdteXd5mnA00DT18D2CdywAa2O6edyGxm3d3ka8DTgaaB5aGA7Be7alO8Gcy800jyGqNcKTwOeBhI1sF0CtxZn27ZtQxN81sDfQSaeNJbtMW5v6Hsa8DTQfDSwXQK3LExqyWLcNgS/Cd9xQJc/bJ8X424+Y9ZriaeBv70GtgPgdrNoG7A17veErZXDNiMS69a0IDTNAGwLFqLQBdgJ1n4nvm3Hf1Z1d23M/G8/HjwFeBrwNLAdaKDJA7epheGLGcRkWIFC2JE8QK9AuPhTBIo/QLHPhyD2hma0gBG0kV/yOdKMVUjVOyOcNwg+X0cELcD0Abbthw8xaALvQfiZmcKkExswLRoAA5YKv/BDTYOuV4dZNAnF/P6L4RzLctIYWa7muAX1v2i8xK2IR4fk92rZnBCSJv9YXywWk1BSIBCof13eE3XWAHWsdO94fY7+VV/UuSDvRk8D29BAkwduiV1bMdjQYRslsGKrUFy4AFbpN/AjinCoG/zfBvDb5x8g0CET2fv2QtReg6BZiJKM1sgM9UVmqB8iRi5MBJFim9C0GEykwBcHZ/6ImjaiUQKcBcMwoBuGTDifwVRChZN/DLg5iRVws47fDdw1EduF3o6cbvCorKysAg4PuBsfD0zTFKMcDofFUHqg3fg6/zvW0MSB24ZmmYjqZTBtP4wIUFrwBDT7Y8RiJiLYEf6SXFS8Mhfp5b+gIhhDpPseyDtwf4QrVsAKlgLoiIy0f8CfuQ8iWghB2xLAtvQYNDtFQikE7s35BViwcCE2rFuPUEoKdt55Z/Tps+/vZqnJ2DlB9MMPP5LJPHDgQDEQTtAmuUGwky20CrNW/6ppt2a7PAPNWaylkXjrrbew3377ISUlBX4/Q0be1VgaUIybPxcsWIDBgwc7JMDltTVW3V65fy8NNHHgBrRYBJVGqcQztA2FiJVPgm6aiAZyENNa4+dZs9B53XIBX8O2UJySgdCoE5CSG4IR3gxb88FO6YhQiyGoMIJIMfzw2SkwtTKAwK0ZqKiowI033YqZs+fAtmIwNA1t2rTBjOnTkZmVKSOCk88iG9d1mKYT7uAEVZOSvyu2pUGDYWwZBsnPL8DxJ5wIn8/Aq6+8AsPHOLwD3ARzN1PmMemarkPX6W5Xh1gYXTGtKAydoG9D12h4CPEMjVSHXxRw33777RgzZgzS09MFRNRFWRUbVHJXeRbxEE40GpV71HP8nffSICiPQenADVr8juEZ93NKHnW/6DMeRlDlJcpG1kqDkyiXO9yUOF1VP/h8vnimkXOHqoM/3X3GNilZE8McqmwnYwmg4eW9GRkZopeq/o7rS+mAn48bNw6XXXaZPOfWu1tet95V/6txxe/cz7m9MyWnkkt9p+pXZfBztpX9yJ/qn+p79/OqTNW/1J/qoz8U1vt74emf1tomD9x2GRBNKQLKNmLDwqkoWTsdRnlXIKsFWu09GCUrPgFWvw/LDEMzg/Bldge6HQBkFKNs6TsIVtgozcpDh/0uQErXNvClpMEw28P2V8C2goRMLPn8c5xw8qnIysrG4aNGIRouR/7mfNx//zgBw/zNm1FYUgpTJm0WcnIyYRg+hCNhlBQVozIcli34oVAacnJy4PcZ8i/xIqs/YvRR4KSYM3smKioqUVJSipZ5OfD7ffjtt03yXXZ2trjaBYVFKC4tQzDgR3ZODtLT0mFaMZQUFaG8ogLRWEyMQG5uHjJSU6vAVE1cghSB++KLL0ZmpmOA1MXJzLo+++wz+bnrrrvKV59//rmAfKtWrfDaa6/hjDPOkInPi0BAI/fQQw/h3//+t3gjrIOTfe3atWLsyOrdgMBJr/6ORCLiAfTo0QM77rijfM5nlSfgBnK2f/z48QJ+LIOAKaGrOCDzuVdeeQWbN28WGTp27IiDDjqoypi648t8XoEk72W94u3EvRL+dAO9+o7P8HP+5D0TJkxAixYtcMwxx1S1XYGh0rkq895778Xll1++1bUMtvHnn3/G+++/L8aAfdCtWzesWrUKGzZsEE9JyaB0xXpUnTQk1J0b1Nm+FStW4LfffsOBBx6IsrIyPP/88zjhhBOQlpZWZaTUM/zJ/lVG4uOPPwb7acCAAVWys77ajM+fhlReRTU00OSBO1pZiKLoIgR/DWPNtIeQpX2HGNoglt4C4ZTOKPspH+16tUDh+uVIy2wDrbINln30BXY9ojsi33+E3EgMpT4/9J4nI3tAZwRadUBA2w+2rxK2mQZb0/DWvAU4/8KL0LPnrhj/4H1o3SJPBjwBlFGJyy6/HJ9+tgSRWAydOnbCueedgwH9+2P2nLl49tlnkZ+fL0olGF14wfnYdbddkRrYMiyxOb8Qh8eBe+7sNzDxmecwe84cXHf1Vdi5+04455xzpM677roL33z7Hf577fUoKixCKDWEAw44AJdcMgapoRAuufQymfDlZeVICYUw5MDBuHjMBUhPDVVNYjfjTgbcioHecccd2LhxI/iT4EgZhg0bhiOOOAKffPIJhgwZgk2bNsnkJmix3NmzZ+PQQw8VHRF8aKwIUqeffjq6du0qwE9A5WTPysoSYC0oKBAdrVy5EjvssANat26NoqIiYbE0EsowEKj4eUlJCe6//35hrnyeMrJcgo8CnVGjRiEUCqFdu3YS2vrXv/4lchYXF4seCboEMIKiChWxHNaRm5tbFcZg+2iEaNyUrPzJ+lgW28d2P/roozj22GOl7MLCQimXz7gZfH2Am/p+/PHHReb27dtj8eLFYJu6dOki+mOb+JPl5+XliU5KS0vFQLIeGlH+zbYQwNkOXvyMcu++++745ptv8MMPP4hRU9/xe7aJulOsmjrhOP7www9FV8OHD5c+Y7lKl8oAexj612ugyQC3xHltDbZmxuO+BqBFUFA5FwVFr6LVul2xecYMZGvrUeYHKlt0hbk+DWWLNiDWpwda7tYNemkMG+fMh1m+Fh3OHImi75ci296MoFaJSJsDkTKiDaJkzNlnQzdM2GauhEqWLV+BE046BXyJ2569e2PUoSMFvNJSU2Xy33nnXaiIRFFUXIJZs2dj3333xROPPYInnnwajz76CPr06SMyL/nsMwwdMhQP3D8OAV/NTT+2rWFzYQFGHXkM/D4db85+A3fcPQ7PTHoWTz/2MPbcozcOOGAgWrduhWnTp2Pt2nV4YMIE7NBlB7y7cCFWr/4FY++9B0MGD8T+g0dAs20M6N8Pny5Zgo0bN2HGtMnYs/duNUCkNsbtnoA33XSTgMOFF14obX3yyScFOEaPHo2nn35awJCgnpqaKp8TuK666ioJv0yZMkWA9Oyzz5bn27Zti0MOOUTAesaMGQKwJ510koDcSy+9JIBNMNx7773lOYIWgYO63n///QVQCdoPP/ywANNPP/2EJ554Qur55ZdfBCjPOusseZbf07jQoLE/aDAIOGS6fI4y/frrr5g5c6YAO5k7DQ3bS2PDOmmk5s6dK4yUz1566aXCNmk4FYtfvXo1+vbti/POOw///e9/ceqpp2LdunWYNGmSGLIrrrgCO+20U5VXUR/gZnvZPspPkKWhfO655/Cf//wH3333nfQHY+Usn3plfxCsyaT32WcfPPDAA4Igxx9/vBioOXPmCKj37t1b/iZjp9fCi7/zmRtuuAEtW7YUHbJNbDf76cUXXxSmvn79eul7GgOWx/5hn++yyy5/PVp5ElRpoOkAtxUB7CBMX6kTs7XSYBjrsHrdWPiivyKteFesee0VpFlhpEQjKGnZAWZBR1S++z2+y4mi3/mX48fZc5G5+EvEfKnocF5flCxfiLxYFBFfFHqnPtD+EYKlbUB65n+RkdIO0NvI4mQ4HMFTE5/BhEceRbiyAgFDQ//+A3DfffchmBJEeXmFgEBJaRnGXHKpMLXXX30Zz01+Ho89+giemTgRHTq0w+ijjkFuTo6EQaoXpDSYMSeuuqmoCKNGH4sUv4a5M1/H7XeNxcTnnsfTj43HPnvtgYEDBwkYTJv2ooAU2SHDK4ve/wD3P/AALrzwApxz1pnoN2gEOrVrjelTJ+OxJ5/GfeMfxdg7bsHoww/dErhvuxMXX3JRPFTiLGrKf5YT/7zyyitlUtM1V+76/PnzxbW+9dZbBawIwv/85z9xzTXXyMTndxdccAGWL1+O888/X9jqRRddJN8TOG6++WYBxjVr1gjQENDLy8tx1FFHCSj3798fdMlp8Ai4rIdgSb0+9dRTAlQEsltuuUXqI8DSMBBIjjvuOAEmgg3L+/bbbwXgbrvtNgF3AjFlI4Ol0SAYv/322/IMFwuvu+46ASaC9bRp04SJEowJ9gTrww8/HA8++KCAKfXA+u68807873//k7ARjRaBj+ENlsHP+DwBX8XjWU5dQiWKcTMs0atXL+lvGoKrr74aS5YsEYZNYzdo0CDRC4GeISHqgW0gqz744IPlc+qJfUXDSN2SaZNRd+7cWUJT9F6oR4a4nnnmGdH3aaedJl4ivZ5rr71W2rZw4UIx0rNmzcLQoUOFdVMOGhOPcTcdy9FEgJuAUglYIVh6RE7+02MGTPsrlK96CuV+pljlYfNryxAMtpRFvfJgEJbeAcVfLkdOjg9Gy3Yoj0QRLCjHhpWbseMhPVFS9B0yw5Wwo6Uwex0Io3sJQuEVSNUPhNHuBBhGhizqMYc7Eoni86VL8dabb+HNN99EQUEhrr7mvxg8aCBuueU2LP3qK6QEg9iwcSPycnPx6isvYfKUqXjskYfx7LOT0LNHDxxx5GgZ3G+/NdcFoFx85EIWkF9ShMNHH4OAAWHcVcD9+MPYd8/dMXDQYAFusp958+fh8acmIhIOC6CQQZ1/3nkOcA8ehk7t2uKlaVPxxszZ+M9V1+K2G6/ByccfJwuoKq4sjPu2u3DxJRduAdyW6SyaEeQ4mSdPniyyE4jJAsm0FXC//PLL8jmBmUybQMUQEWPMZMgnnniigDXBgy44QXaPPfaQUU5AomtOcCHY0BjSUFDHvI/GgmGW66+/XgCDwMqQCwGKvxN4eR9ZJuVjKIFgxuvII48Ul57Ax/vpGdCtZ3lkxUcffbTIyH8EeJZLEKYMbAMZP4GPsfxly5YJkJOpv/DCCzjzzDNxzz33SKiGAPbOO++IDi655BIxBAwrkBXTiNFA0HhRfl71AW7qmoaM8e0vv/xSdM82f/rpp6K37t27S7iKBpYXQ0xkwwRteik0SPydfUNwZt+/9957+P7778UQnHzyyeJxsN1k5tQp+5pMnDrdc889JcTC+D2Bn23jxf6l8aQx4k8aYu9qOhpoMsBtaZWwrZDsitTtGDSzEhXhd1G86WWUB3dCTqkPRZ9asD7+FpWpMUQz8tBqnz7Y8P4i6EuXoDJqQvOnQ2vZCpn794dhRWD9+C20yiIUZPnR7fhjoAdWw46sQqqWDnS5An49WxLuItEYioqKkZaZicrKMO4eOw7TXpwuE793r11xw403YeSIYRgxbAhuuuU2GcyvxYH70YcnVAH3UUcfIwDlBm5moBQXlSAjIxNrNqzHUccej6y0EObOegN33Xsfnpr0LO667WaMHD4M+x8wUIB7ypTncOa/zsav6zfgqiuvwJq1v0p89YLzz8O5Z5+F/oOGolP7Nnh52ouYOWcuLrnsStxxy0044dijqhbnqmLctQB3LGoJUyVQkdmSPfMiCyYbI0iRxZL9McxBgCc4kFmTZdJNZxiBgDZixAgJSZClEqi5AMm4NUGGgMS4KfVCfY4dO1bCGz/++KOELggqDBGQ7ZFF81mCDgGFQMrFVbI9LggS5Pfaay/RP8GRoRLqi6ydrj/jwDR6lIOGgzqji8/1AII8fyeAUfZTTjlFwhI0RPQICF4sm0DIMs4991y5l2BIpk4mys94P70Gto1yEgzJnFn2P/7xj3oDN0NTZMn0EBgWYZoodULgJhMmIyZw03gyVs228XuGtz766CPpLxotAi2/I6jTqND76NChg7SdrJuL0GTYNDw0TGwXwZigzBg7jS4NAfuFbWH9fJ7hsZ49e1atQzQd6Pp7S9KEgLsClpUKHiBF4Ea0BGWV81BW9jECpTth8zvvI7XDflj/0CTArEBqu87Qdu+GsjkLkREph6UZCHCHJXSs7dgSrQfuj/xX5yMYKcGmXjtih4GdkKZtRvpee6BSy0dGx7MQ0NrDMi2s/GkVrr3uegweMhQpKamYNuNl/PDjDzj33HMQDAYxduw4HHX4YTju2KNw0cWXCuC98tJ0THn+BTzy/3HoSZMmCkAde+xxMonfetOJDRI8GWK55pobMHTIECxZ+hVenzUTe+7WEy9MnYLnpkzFrXfcg35998GhI0fg5ltuFRB5dtIkSRssKS/HuHvvwcpVq3DXXXeLPOeecxYGHjgcHdu2xvQXX8DcN9/CJZddgZtvuA4nHn9sklDJloybrJyMm0A5ceJEATWCBy/KTzeZYMGwAxkpF83496uvviqTnc8QpMhUCZwMJzCrhABPFsdQB0GXwExGSpAhcBMUyejouhNkWR6/I6ATJCgP489kyAQQ3sfQBdkwZSFYsi72CYGb2S1k1vQcKD9jtmTyvH/kyJHyGeugPCyHhmbevHkCtgQ6ehUMBUydOlXi8jQObAdBiwDKslgfmTdDGIy100hRZspDOagfsnLGgVmHymapa6iEIREu9nKRk54IDRbjzMwsYfiF44GLlNTL66+/Lnph26hL6p/Gg54M20pApgHjGgJ1z9g8+4TMm0aOOmcbuE7AfiAg02BQZpbDfufvbDMXJVkfwyTsQxoL72o6GmgywM1QCRm3rccAOwbdslBcsgi+/NXY9MY8oORb6C07o3x9AIWfrkVOvx5Y+fO36PLtZkR9Ggzo8MVMBCwTG30BtBw1CpsXL0NZajG6jRiE8u/nICVmwr//SBg9uiGn7TDAagMNOt5+ez4u+//YYiRmImZaCAT8wmIee+wRFBcV48ILxwiLYU61clenTpmMqS++iCcffxxPPfk4evToiRNPPEmA7403XpN8b14LFy7CmIsullAM939m/D+rv+ryS3HEqMOwuaAIp591Dn5ZtQqWGZPJ0qVLZ4mZj5/wMKa//IqUp/Jozz77LPzr9NMwZPhIdOnQDpMnT8Kbb76N/1x1jQD3sUc7oZo6hUpikLCKAhqVMkdAVOl5KldZuf8qDU3l/Kp6VM5x4t/KEFTH+x1jobJC3LtIeS/LVWmK7jao9quUOJXz7E7h43fUFUMW7nRElqvaqORRm2LcqYH8juCo8pfdeej8zp0aqHLbWQ/DGWSxDCvRsNQHuFV+tcq3Zp0qz9wts8r8oGzqojy81HeqnarP3CmCbK/KyXfnfKvn+Z1KK0zM0Vf94u7DpgNff19JmghwM0ISdhYnjQpZQNNiKbCwEhtmPAZ9xWwYWgxRPYrYzkNRsjEbgVAm1r72OjoVh1GQwmxsE6GYjWDUQkUgiMp9+iGrSydo2cWo3LQEuQWrYEVyEU7PQasjz0VKl0GwNWcjRX5+If738cf44aefJKaclZEhbuPOO3cX1vPFF19g6dfLUFZejmAgiJ2674j9B+yH777/Dsu/XoZhQ4cgJzcXb859U8CQC14pQQdACguL8N7CRcKULE3Hrrv1xMD9+kNnSMgIYOmKb/DxBx/Jomh6Rrq4xnR/uag37513hX2xnJYtWlS5xa+++hpyMtMwfPhQrFnzK9774CP079sXO3bbocamoK3HuLmpxzlbQ4GkAkT1U014N4hWgaUG2fyjwNcNHDzjxY6fyeLOzVa5wAoE3BtpKIcyCEom9az63P23fEavJr6Jp0b98fmsQFCBj5rmAorM4Y7nkKvyVb425VR530ou9aySzW2kyMAZGnK3qy6MW+VPuw2NMiaqPVsDzsT2qXa4ZVWG0t0ON6ire90pje7flc69PO6mZSSaDnAjDFhBWEaZM4HNdOj6Gqx45moEVy9B0I7AZ0ewqeW+yG43COGYHyufmYhupRWwNBNRXyWiGpAeDiCqp2Jj/93RdeRAhMO/ouirF9CmsgKozEWFPx3Zo85FcJcDEQxmx8/ydnItuI1edmjGj4Q1jPiuRDksyEbU5AFVGoLxGKuc8STAwWL0+AkiziZ2Q3eYpZow0ahzoJVMAMvZtcg6TZucn9Va0HRDnpONehq39BBcLJGJG34cVsz6HBnpAAg+xlmsyBM/YEqx5GSLk2xtLMZzUxzQVoyPYMXQAdPCuOCn5GeepJxrFQdX8SYogGvHoKrPZzg7FtkedQqWADwNhFG9Eaaq7IT5IGDOXbCyy9M5ptcBaU10Qa/HjJlSlpTJnZ0+X9UuTG4g4iIhwyNugGK5/FfFWgnc1Kumo6CwEN//8L3EuBULdTNe1u/eKZoIfIkGrz6Lk2IAJMDnjJVojJt+jCrmTXkY9mCMmqEPhmcSvQglD/vv3XffFQPPkIkyLm6DlQjuCvyVR6EMhWqTYuBqzUR5XYnM312H2+gwzMYsHMbK3fIsX7YMtmWjp2z8qt457Bzy5mQ8KS+KGTJZWZmyh0LGmYwDHTYnQHxXq9JBMqPUtCC3YaRpIsDNzuJOxlTYeqVMet0KorzkU1QsX4jSBXNhYAMqrFZI794PK2Z+hrx9e+CXD99D198qYVh+VPoIjCayK3UUBdKgDdoXm9dtQJuubZHVJobKn96HPxZAtM2eaD/qROjtesGntaw6p1sNTDWw1eBRg1DtHiRwMpSiWAkZuQKEpsRKVHtqB26H4TJezUUvXnT1uXPvsccekxg108kkDKI5QE2GKgyOYC97RavPWKmalHKoIs0bxFvh53TDea+bVStmqVx9N+tnPZUVYUx4eAJOOulEdOjQEQ89+KB4QVxMcxiz5WzzpzFjwD5+cfGUi3HMwnAzUjfrNqMx+LkDM3664vx58zHxmYmY9NyzVaEct6xqLGyrf9UzdQXuaCSCxYs/lVg1M5a4aNunb1+kpqcJIVBj7KuvvpLdr1ygVBuaVHtpiJRRYtiG+d6MuRO8+TnDL+4zatyhFTczd7N+txfGcc8xonamcsGUi7OM9XMh2h1Scj+nvDVm8jDmznCSMoD8eeUVV4rRvePOO2VcsT/FU0s4OZ/hq3PPOQfHH3c8Dj7kYDHqbJfsuE0Jip7c5Soi0jDw2HRLaXrArbETmVUSRUnpe9ALV6B42RoULP8BLVv3xYoFr8H+zY+c3doDegy+T75HTDeQGdZh2FHp/JVZIXQdPhTr3/oA/nAlgiP3gT9UBBhA2z6dYGa3QFa7s6EFM6p6RgGdO8aq2Bd/qjMcuC09JydbWJ1iBMqtbkqHOG0NuMW7iDrnrTA/mznWasGQC5XMA2baHVMQI+GIbApKDaUKGy8qLpLsjrzcPBSVFEvsn3FlLnJxo83mTZtlQqalpyE7Kxvr1q+D3x9wdvvBltAPJx6NBJ9j3SyDz7M+6pCZEdwxyuMHxk+YIGB96CGHyGLisOHDsX7dOnmWC3cE1c35+SgsKpQFTqbC8XmCBeXhP9bN+7lIR/ZK2ZnSGTNjkn2x+JPFeO311zDxmWckn51jQD3DxTnKxVAIF/e2dtUXuGORqOSMv/HGG7IoyUVRhlj22GtPyYEnKFMOZvwQ+AjcHGsMzRDAKQ/rpE4JcGw/F1oZqmNaJBfGaXwpO40o28H7WCbHL8Nx1An7kzojCHOxl+DHxUj+ZPu5aMvvuGjMsCEzkZiFwoVZfs8FapbDPpQxUlQki6X8nAue/JzeDPuC2TssmzonW+7brx9++22jtKNVq9ayb4JlcEwwtZRynnP22Tjl5FPEWKg+JYsPpaVKeZSB44kLvMp4NF3IbRjJmg5woxy2zS3otKgR6KhEadnbCBfOh2W3gfVLBsrWBrHq1fGIxNrD174teg/ZH2snTUNF+Tp0zbdR5DfwW3YaWh18IHy+IAre+gBGtBLruuSiz7EHw06PwMj5Apo/Ddlpt0NjJoV4W8zjjsikV2dukN1x0CjXS8VjJ06chGHDhsoiIi8+xxX63XbbTViJYnaJiznuAaWYoJvVuZl+Q3RtXYCbbSNwEwS4yUPlRzPjgnnOTIcjiO25+x6SVcH833nz58u2e6YKPjv5Ock4IdgybfDrr7/GtBenIRaNSnkj/jECd999t7CkU/95KrKysyV3moDDtDpOaMb+WQ8Biylq/fr1w0EHH4SigkKMOmwUTjjxBHTu1FkyOwheLVq2wNh7xwoQO3+3lPTF/IJ8yUNmqIBARfDiphICAJksMz6YH003m17F9dddh8+WLMH4hx4SMONZMGPHjZV2EggIEsyuoPxksszlZvbG1lzx+gI3mT+Bm8cAMFedWTHcJNOiVUvJ52ZdBEnqi54EM2SYFcK0QYIt89aZlUJGzD5kqiVTJ1UeOFM0GTLhZwR8LqBSRmakkMEzC4VZNgR55tEzj5zGgYB54403Sh00EgRu6oj57yyT451ZNMx24cYkplYybZO54NQ5UxBZJr0eGhJmrzBjhn3I+TVmzEVYvmyFnP3TuUsXPPXkkxKKordwwkknyhhh+iXBmDtemYb6z1NOxZ577YW777pLjC1TH88571wZd2wbs2aY0+/2lBtiHjXVMpoQcDvpgLbOGKcJzY4hEl2ETfnPQddiyCg9AD//FETrshXQK4KIduiCEjsVKT9swK9rv0Lgu0JEszORt9fNJ8mqAAAaIUlEQVQuWBsuQu89esHatB7R1Ai0iAZf23RUZhfADnyLFKMjcnP/DdvIk0Ok2PHcTsxBRWbA0MFhhx0mQKYA11nIAx6e8DAOPuQgdO3aLR6bg+ywI2NVZ26o8EqyuKH7xDy10p8I8uqQoz8Sr9tqqITGynJi8ARuxk8ZO+VGGm6L5gQliBCc+e/8c8/DSy+/hMKCQmHjDKUwFe/pZyZKvjQnKtkOQeeT/30szzz+2ONo266tAP07CxbI+ea79NhFcroJCtxYQjZIBswJy40hBBZOWuZlE7j5ORk5mSfBkyC69z77YO6cOcJSGYfn9eVXSwUkaDiZk86fnPTM0+Y97B8aBxqjhx58CLfcfDPuvudu6UsaGBrSRe8vwiOPPioMkemEbCeNiQIlbpIhg2xIxm3FTNEjc7kVW3ziySdwQXwDE9vMfqSRIxgzfMW0PRpLAjvz0fk8jQqNE+P6PEOGYEdjRsAmyDLvneyYLJlgT4NHoKXO6Vkx7ZHjgIaXbJn1Mb2V44MMnOmATKGkkSW7J2PneOE9LJ8buJj3T93RY+PmJfYPyQ/DPPQmWBbroYHo1KkTJjw0HqZloU3r1gL+hx52qGwKem7yZJmHzO3nzlTKPGXyZJx04kliRNingwYNxKxZs/H4k0/IngL2PXPtyfJVaK6pAm5DydVEgJvEl8Adgm0wLdCCbgah6T8hf90DKPX/hrTCgfj2taloYZXCZ+ZAD6UjanbGL/OXIne/Hugy4BAUrVyN/IXzsGbTWvQ/dijKflgChEpRbhTB2GUk8vpkIqb/gPSU4QhkHwPN9AkocEASNBi7U+lkBF0CKzeYcMDstltv9O61O8aPnyBMnKCzyy7dsedeu2Pp0qUyGPksWTtdPbrqBCe6vyyfoE5XlotnnIxk6PxHdkd2QQAjCJKduOO9v7ej6wrcBCbKyh12bBMBiyyQwE3gIsMa0G8AJkwYL4DMEMjSL5cKu5v8/BQBV8rOBSSyVYLGLt13xkVjxkhc+r1FixDw+5GRmYEbbrxRWBd3MbJssiZOaAIMmTFBgjnNDD0zVELjefsdd6Bnzx7iKp/5rzPx6eJPBQwI6AQrZgGlpIVw3nnnS7+Q8RG42X9kqNxMQtZJ8GFbaTjOOO10YbgTxo/Hlf+9Suqa+sJUnHHmmQICZJLM+SZQkpWyHAI8QWdr4bD6Mm56Jg/c/4CMGcrIRdb7H3A2/HA8MRSkwJj9wW3vBEmCJsMnNGQEO4IbxxLHMvuD7JygzvNUyKjZpwRegjX1y1x8lkcQ53MEdgI4ww80BARObovngiL1wJ2hZPpk2WS1NGD0EmgUOT64OYt9z7JZDushiLNNvI9kQIU/yJ6pw3H3joVlmWjZspWMnUv//W8w3fXGm26S82RoHGhIrr/hBrw0YwZGHXqYECrmlpMkhbjL9vrrZM7Sy+LxB5SD48mdNvl7509Tf67JADfsCGwEYOslsE0bupkJTS9BZdEsFJS/idSiXsh/eTyCTMEwQyhpuyOMVZkoWPwdIm0MdDlyNIpXbkDhW++izCjDrifth4qfPkeGXQjbKEdJl4OQd0Bb2JqNrLwzUBzqiHTTkHgsWQPPquBCipO54SzC8XPGCTmR5897R2Ks06bNkBXu7t13wty5b+GiMedLCOGgg0bi59Wr8c2KFbL6z3ggBykBjm43Xcd3312IvLxc56zvGS/hvvvGYdKkZ2UiMvRChkFg471/NFZXBdy334mLL655VokTznFy0sm0yCa5K5BtphvOkAWBjayNE7B/v34CENdde52EGciGCBoMlShWTCDhhCJbP2A/ZxGRk37Z8uWy8JaWkS4Tn0aOzIsAxHAG9f3BBx9I/fye4EgGzIl+5BFHCpCwrFGHHSbGhfeS9dHgUW4ukD00fjx267WbuPTccEIDyZALyyIrJJBTToZLFi1aJMBNA8PQwDvvLEBmZhZ8fj9GHzVaDDjr43ig60+gIPjQiPNv9/ngiZO7vsDNMNv4Bx/C2l/XimFi+OLqa67G/AULBKQoNw0G5aFuaFTIzhliIgGg8aM3QfkIstzqz81MBD4CLcunrgjaNAQEVJ5zws1UbCdZO0GObJ/6ZzYRwZKLpRzTHPdk+Bwj3HDEMcBnqTeOAY4R6pFlUwaCOEMWNPAEcRpSbiSi/DRAlJdjhPPhs8WfOmsdbVrj+SnPC8kJRyK45tprxHNjOIeeBY39/LfnYcP69TL/OD/okdGjOu2M02WXK2VRZ96wTzzg/lPNDhfLBJVlEUuzffJuSDOyFpuKJyO0sRIFM+YgVStEmS8VZZndENiYhZ++XIleB++J4oqVyMxuj7XLN2H1N1+j39EDUPTLEuRaZdARRVmv/ZDapx/S0nZCato+KPFlIWQypU4TcCIQ0GqT+y9Z4pxJzU0wN9xwnQDpnNlzhCksX/4NjjzycOzYrRveeGMmfD4/vv56GQ4+ZCRefukVGcS5uTmYPmMarr/+OhlYHNyc8A88MB6DBw0SMLnjzrtw0UXn4+abbsONN10r35M9cKLStayRuvY7+qEauO/AxRePqXEeN78jELEOtp0yk+0TRAm2nDBk4WSnBAy6pwQ+Tk6ybU7I4SOGy4QhYLA8Lk5xwnDyM6bdvn07aQeNFc8t5+Tlc2R/ZGzcYUkdc4FMLb4RGHkfLzLqV15+BSNGDJc4NllXr969pQ8WzF8g6YEEZ05YMlYCHXcUEigYm2V7uCWc7J4ARE+GoE7WPXvWLMneYFyYjJThATJPggq33JP9UyfMzOD3PAuE/cJyGjLGHa4M4/MvPpcwEMMKJAppqWno1buXGFDWS+PE3H4CLsGNBo0eB8cLDR/7kF4h+5OgyRAFQyfM/iCo09OjZ8LnqA8aNxIE6orl87As6pShFII0yybTZxn8nLpQh3upDU4MJXEssH7qnjqnkSEbp5dCXdHLpAfKxUTKQP0zJML+YFv5OUOPX3zxuRhTPsu20kPi+KNhYv9QDuqHnisNL2P6NC5dOndB3359pb0ct2wjDXZiuuLvmDrbxSNNh3HXoi4rHEO5/gOsjavx8/RHEQh/jUojBC3QHplt9ke4vBShyi/hX/89KkLpCPQcjtVfR9GpfRBlG+YjYK2FjTZIOWA0svYYgdSUDtCsdJQbGfIaM/JOAhSZHOOIvKZNf0ncRrrJY++9FymhFJlIFeXl+PHHlTj66KMk/j137psoLSnDzz+vxsiRI/Dii9PRZYcuyMrMRMwMy7bwRx55RJgQWfX99z8kwE2WOG7c/Tjt9FPkEKhbbr1Rcnc56MlMCEgNx7i3fJECJzvZGC+Vn6zU785J5mfuDTZqUihmye/Vrkl+pmL7aqFVGZ9ki7AqE4eTlp4J20zXXb24wC2PKkfJkrhBhveqNDd1D8sncKjPCTrqUil0lEu9+EEZOvX2HqUHtSbB7xsyHVAtiPMn5VS7FykjZU3GGtVmGKVnpUO1RqJ2YjoeVXXuuXoJheoH1Q61SJ4YmlPpdupz9/fKcLEstYbj1j1/V/Ul5tFT18qbVTLyPJlf1vyC2269rWo8qrLV/Sp1lDpx16/KSMw5T1wz2i6QuJ5CNnngNs0KlOpAMGYh/O18lK+fh5hZCT29FTI79MKq+S8jb81nck5J2PBhU1obtB10KlJ8hQhvXo6wnYqAvzUydj0Qds7OCCAEH3RENA1+3XlLDVPA6F7yDAeyjVdefQ0777yLxN66dt1BwHTG9Bk45JCDMWfOXAwY0F9Smp5/fipGH3kkZs6cjREjhuELYaMh7LffAEQiYXFpGW4gcJMh3X//gxg82AHu+8Y9gNPP+CceffQJ9O27tzAWupJ071Wa27aAYmt9Xc24twRufucGsmS5vapsZUDcwEy5VO6w+lyVITncrrfXu8t236NARG34ISNjSpoCXgX+CqQkdzvhjenuSazkcIcr3Nvf3eUqoE9sm7vN7ja4QbwhGTdZsco7VuUmgp1bn+72K/24F8DVNnh3nyjZ3fpRwOauU32v9K3AW+2UdYOhqjvx9XRuw5Gov8S+U/3EhW3qgf1fm/4V2CsDoup3/1Ty1cXA1hMjm+TtTR64EY2gXF4DpiNYvh6l616C5l+GMs0Hw2iH2Ee/IXXxF6hIXScvF6gI7YSWx45GDN/BQAkKfJ2R5uuFzJb7olLPQQoB2w7D1rgDMSTuGgcgXUTG8WKmiUgkJvHUvLwcTJr0nCy+9dhlF4wadRjmz1+AxYs/kZ2MO+20o7hvM2fOkrBAKJSC6dNnoKysVGLWDL3QPWcaGUHkjTdmCWhzgwgXvIYOHYINGzbK2SYMGXDwsjzFgv9IVoliy4xLMnaf+LJgBey1AaMbOBMndeIEU/cqcEw2yZOVp4CztvISZ4y7nmTplon3JxoKpU/3xpxkYOg2UkqPCmC3ZSwVW2QsmkRApacl60vFTN1yqv5IlCGZ/hK9I7ceVTlueRPLUM8n9lciMNbWZnd5iezX/czW5Ew0Hu573eMusR3u9iXK8UfnTZNE6gShmjhw29AiYZj+MCzdhN9MQ6RkEYoKJgLBzajwZaNNZH9seGkFKkreQSwIdBx0JEraFCDoWwcjbCDs74GsNscDWldYegg+LQYDFTBMDbaeJjFtTl618UbcVLp0MUvSlUIpATmvm7Fwbol3GBBdc2druslt8PEt8RxAfHeks5Vck3CE7Bp07YJTv7MMHjxFkFasRgFZQw48GgQFOjQe3tV4GnADjXofZCKjbrzavZL/Thpo8sAdwwb4LL6NPQoN2YAVQ7TyQ9kOX6ptgG1mICPWHfnL1yGjXQ6s1iUwta/hQwZS7L2QmrYHrNQO0OwMZ7ONHpG4ti8WhB1/oS8nXPVJbdxC7WzP5lkljmXXq87pUJ8TnJ3LOQOjmrU4+6jdm2wIxCoWrJiCO17pdgEbekU8Mbb7dxrcf3Zb2c/ueLKqvy5s/c+W1atv+9ZAkwfuCCrgj/KlpmHYBs8ySIFlF8KK/QarMh8WYjD1LASMtsKKI7GVMFAM3dce8LWTlwEbmh+GRbYZg2XwXAsDhumHbVSftaFibg5SE6jVGUnMcXGOS1LuoAJfh2lXn5OR6PbV5uopd9Bdjjsu2ZBDSi3ssPyGNgoNKWdzKCtZf1d7WGoENYeWem34qzXQxIHbObVPY86xpkA2fjKQvFw4/pkcTiNHDkk6oYO6fKmCc6/zuboSj7H5q7vAq9/TgKcBTwP100CTB+76Nce729OApwFPA81fAx5wN/8+9lroacDTQDPTgAfczaxDveZ4GvA00Pw14AF38+9jr4WeBjwNNDMNeMDdzDrUa46nAU8DzV8DHnA3/z72WuhpwNNAM9OAB9zNrEO95nga8DTQ/DXgAXfz72OvhZ4GPA00Mw14wN3MOtRrjqcBTwPNXwMecDf/PvZa6GnA00Az04AH3M2sQ73meBrwNND8NVArcMuJHrbzOjEeFcK/nbPy4keBJB7/0fx19fdtYS3nI3mnvvxdh4QNIgOHhTo5iJqo+zFaiU8lnkNUV73WVo77efc9dS33997naMBpTeIZSb+3zOTPJQVudgqPagrE+AJfH2K6IS8e4LFNuhz4VLOwundYwwrvldaIGqg+OFFesFw1tcR6O8d3mfLCYaf31Utvqs4Ca0TRvKL/HA1wzqv+VWdk8jg32CaifJu6DegW5AROW+dhcC4AjoOCHBBXBRgKRLdn4GYbaxoaab+00oBtxomuHoFhG9Cq6W6DdtpWgFtDIBoBLIFrOZ3P9kW3OApVJq1rkjeodF5hf5kGarx6SoZl9Tsl1Zm3psk3EyngrjbfniH/y7qtQSu2tS2PLJZhQLDWNeiW5jA8aDB9NmJEcfm6GhAMAa7mNCKcNrovTV6G6JxBavMFLeS28v4AAnfjtL32UImlIUqwtk1AMxHTAD988LGznL6qFsluXl3ToKO/GRQmpMnFvRxmZQsTV5e8bEJdniFvBr2enJFZmo0ow6bxQWHZjvelaYRrBwiq/TOqwc1QG0otvyf8sa1nknkDW0K0oHLC5dN80G2fEFx5jZpSndvZaKimx8upFbhjtoawDujhYtgFawGTLyQIwdjS4GzJuKteQpBEWrd+ttWYGm8wSBJQSwyN1aXs2spU/eGWPfGzbcnr/j5RB/WVLVldtZWpUDWZ7HUpJ9k9rvFp+33xBQ4Tus/irI27WT7XkwTuOCtX56cnDnICvU230hncnOUC/jZfBxef7kl+dyaLu7Odap3mxv+vxc9tF4NC8dwTzO3Ck4w457vX6F65xZHHedaR0rmnetBUfSqkxrmPYaLkZTr10M5JSfG2uqWvqXpXW+RN7TUJkvwZ/8z53S1vLYNT6Vy111F3DVFUOQ7uVpfpNswqmG3bFkwzAt2yYAcBM80nIVSDL3I2SfIS5bAShXYEEHXHhXE/oj7b4vx9101bNqC6THVbjSHjanQN8Vw3uc/8d5fvlpG3W4w+xMeE6gsCt5EHW8+FDVO+1k1nztTQYX3wYxv3JgVuLj1UcDSaGvDtl/j6wbuQXWJJHMv0hd3jWIpPBuYNKKNX1F+sgZg/AFM3YRth5LTLRCAdsI0YDD0CSBw0DiJxQK568UUtwF098NULMqonEAGQIO5MDYERB+wFeOKr5LVOdBcUu+uOs8AqgFLlbjGJ1YTcCsi6gMUN7G65q4qNA0ANA+B2X+L2pMosxI3BFu2PF7gF56gBMC7btjUgVBgWR2JlAMTAuA2VrcHi+1UT6o7BRgQRGATvTmnI3XsHGD5LmGZELXTUqP8vHrx/QvXhWCukpQ9GKKsPTD0IDVHoZsDxPhopjlwL4zZRyY6MGdC+eh9fXnUe2hRZCIcMlBkVW6jC9QawP0FNXhV/tgZMOwBLiyIaLEfrbtnwZ9uAz4RhOm8ZSiRZtTkXbuBRbairE7GtNidzpJI9U5szuKUDXP10MrndZW+tzGROYV3aIsawFixWz9fHiauPnqvvrQ5/qc90S0dK2A+fVYHwTqnIGNIVtr8SmqkjrG/5Mmpbj78GcFuN3h6+FxCm5YsLG++AmOZDasYwBDNHw/Jlw9YiEjpxFibVzQ3bwOTAbVmI2UBUs6Ct+AAfXXUh8ioqAS0AxrScq3qo1wzlbG0KNKzwzbO0ukLQtlpfn3Jqgx6nDiPmh6WZiAbK0aprFvQsE1rAhM/mi5drvpNTRkaVZ1pzLFSFIeJhEYdPK17tjKtEz9SRzBVeSWDxqswqRq7k2QrjTgaIVaGb+KvyqkMmDmtSoZea9Tn6qRW4455CPFBSHXxRMY8qGV0hElf0YJvA7Q6VuKmxC9nVq/8SmZ/SqTOTE8JXVTpweThxYWQhLpoCSwsj2j0VuQfuhApfuSxU2hYXq2tektjQrK44eLt0zLh/SvpQpGYcDzOQA1sLQ7MDsmDZWFdy4DYB0wLK/GEEfl2JH6ZMQYpVJmmBEuNJgG5mIFRnITSGsO6p0dDlb4tPNZrqXda4NpD9I7LVBbgVNMSBw3Zc3sRLNw1YMGH5IshqlQo91Ybut7lm7fAJFcN1U5Fk8cuqgqtlc4DQHfaMx723MABbEoZEiFAcdWsx7sT6qsayFJ+cw9Z45WkNmHbuV/VtAY4KuOOL91vKtSXM1WzDlqHbRHndRiXZSE00NIkegGMsVVw7UQfV/SRrz0z/szX4ogYifhN26xTkdm+Lcn9EAvJGTMV/XZIkG4ZJhUiwgHVxgWpzZ2pzL+pSpluJycpJomRLK4c/2BvBlEGAPwjbqIDGBQDQkP2ZjNu0EbMj2OQ3EbBtZEdsRA0nTzHAXxIuFZOTjxtHzsZCT69c92CWhcMtL+7Dks/1GDTGM/WY4Ituh5pZqpc3HGrTgGWp1EAutjprGzYXt3Sm/8Vg2D4Ylq/aEU/GtWoDVHel9Y3/uG1NsnJqt8fJ7b7CMLcc2zQQxUAsA2YsF3qIOimXudGY3kZyxm2bCCOKUh3wx3xIjxqSrsmMAj2+GCVL3vEGae4gdxLG5k2HJqwBAW4HvaXrVLqnmzSJk+Xkf5IdO96VZ6GbcK82vGjxhUdmTUQYCoinBMpPTZOdlFbSsEhjjJXfU+bveaZuatQsHZqdAtvSoPti0Llob6UAyk2pWzH1uquWrBJ2jylJJX5m+ERMMA0IfhtmHKRrLEkJmNcW6auXPN7Nf7oGXJS7xi63akFMrnU42anQwS0VkucUH5gNHbr60xXgVVgPDTCHX+MCWDzrR+w8QZ0hL/3vORYYRuRagrMdjVjIkLLPITh/ZlaJxDktCzBs2YQTRgSmbSFkp8BPdyi+oFEd0vTYVz3GftO9tSrOm+BFqq3PTNWLh1NkiopVT5LY33Rb6En2RzXANEFu62ZqMCCbcWjDAzaQ8kfL3k6ft/QYLKYAyhEAfthgFlbcnjVSm5IyblOWoqII2jqimoEIraylIahxnbR6olattIv5jVvbZLEht/D1ih1tZdNNMoUkxseSre1tbbGkLmWqe+qy6OL2zpL9XttnDp2puVa2tQWd2vRb26CpxTmqsVZR41lnswofozsof/EDX/WW6EYan16xTU0D3N5hO4lusrWdO6sJWJoOn+ac0xGn41WhNbV/SsaQi4QmnUJ12KeUuEdnW2uRte0Hc+2r2jJgoORwreJUleMw16pFddktqfak8YgQXYNpVEBHAJrdOFk1tZxVQuJvilMspwOqzU/iISdjWH9PF6mpzak/Lk9tnpMCbtXPahHT6/c/rvPtrwQnaKaWOQjesvBRfdLY9tekPyaxmjYucmVrsXge958I3H+sFd7TngY8DXga8DTQmBrwXqTQmNr1yvY04GnA00AjaMAD7kZQqlekpwFPA54GGlMDHnA3pna9sj0NeBrwNNAIGvCAuxGU6hXpacDTgKeBxtSAB9yNqV2vbE8DngY8DTSCBjzgbgSlekV6GvA04GmgMTXgAXdjatcr29OApwFPA42ggf8DGz10LuvH3GUAAAAASUVORK5CYII=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74916</xdr:colOff>
      <xdr:row>0</xdr:row>
      <xdr:rowOff>53618</xdr:rowOff>
    </xdr:from>
    <xdr:ext cx="3487434" cy="716944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74916" y="53618"/>
          <a:ext cx="3487434" cy="71694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74916</xdr:colOff>
      <xdr:row>0</xdr:row>
      <xdr:rowOff>53618</xdr:rowOff>
    </xdr:from>
    <xdr:ext cx="3487434" cy="71694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74916" y="53618"/>
          <a:ext cx="3487434" cy="71694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1094091</xdr:colOff>
      <xdr:row>0</xdr:row>
      <xdr:rowOff>53618</xdr:rowOff>
    </xdr:from>
    <xdr:ext cx="3487434" cy="71694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1757031" y="53618"/>
          <a:ext cx="3487434" cy="716944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252346</xdr:colOff>
      <xdr:row>0</xdr:row>
      <xdr:rowOff>197599</xdr:rowOff>
    </xdr:from>
    <xdr:ext cx="3779165" cy="82135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252346" y="197599"/>
          <a:ext cx="3779165" cy="82135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326428</xdr:colOff>
      <xdr:row>0</xdr:row>
      <xdr:rowOff>100853</xdr:rowOff>
    </xdr:from>
    <xdr:ext cx="3779165" cy="82135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1934248" y="100853"/>
          <a:ext cx="3779165" cy="821353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726478</xdr:colOff>
      <xdr:row>0</xdr:row>
      <xdr:rowOff>38100</xdr:rowOff>
    </xdr:from>
    <xdr:ext cx="3779165" cy="5810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256" t="12905" r="6516" b="12903"/>
        <a:stretch/>
      </xdr:blipFill>
      <xdr:spPr>
        <a:xfrm>
          <a:off x="726478" y="38100"/>
          <a:ext cx="3779165" cy="5810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NCFP\DEUDA\PRESTAMO\Tasas%20de%20Inter&#233;s%20%20para%20%20actualizacio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NCFP\DEUDA\PRESTAMO\Tasas%20de%20Inter&#233;s%20%20para%20%20actualiz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">
          <cell r="A1" t="str">
            <v>DIRECCION NACIONAL DE</v>
          </cell>
        </row>
      </sheetData>
      <sheetData sheetId="63">
        <row r="1">
          <cell r="A1" t="str">
            <v>DIRECCION NACIONAL DE</v>
          </cell>
        </row>
      </sheetData>
      <sheetData sheetId="64">
        <row r="1">
          <cell r="A1" t="str">
            <v>DIRECCION NACIONAL DE</v>
          </cell>
        </row>
      </sheetData>
      <sheetData sheetId="65">
        <row r="1">
          <cell r="A1" t="str">
            <v>DIRECCION NACIONAL DE</v>
          </cell>
        </row>
      </sheetData>
      <sheetData sheetId="66">
        <row r="1">
          <cell r="A1" t="str">
            <v>DIRECCION NACIONAL DE</v>
          </cell>
        </row>
      </sheetData>
      <sheetData sheetId="67">
        <row r="1">
          <cell r="A1" t="str">
            <v>DIRECCION NACIONAL DE</v>
          </cell>
        </row>
      </sheetData>
      <sheetData sheetId="68">
        <row r="1">
          <cell r="A1" t="str">
            <v>DIRECCION NACIONAL DE</v>
          </cell>
        </row>
      </sheetData>
      <sheetData sheetId="69"/>
      <sheetData sheetId="70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showGridLines="0" topLeftCell="A4" zoomScale="89" zoomScaleNormal="89" zoomScalePageLayoutView="75" workbookViewId="0">
      <selection activeCell="A8" sqref="A8"/>
    </sheetView>
  </sheetViews>
  <sheetFormatPr baseColWidth="10" defaultRowHeight="12.75"/>
  <cols>
    <col min="1" max="1" width="55.7109375" style="2" customWidth="1"/>
    <col min="2" max="2" width="17.7109375" style="2" customWidth="1"/>
    <col min="3" max="3" width="18.140625" style="2" customWidth="1"/>
    <col min="4" max="4" width="18.42578125" style="27" customWidth="1"/>
    <col min="5" max="5" width="18.5703125" style="1" customWidth="1"/>
    <col min="6" max="6" width="20.5703125" style="1" customWidth="1"/>
    <col min="7" max="7" width="25.140625" style="2" bestFit="1" customWidth="1"/>
    <col min="8" max="8" width="13.28515625" style="2" bestFit="1" customWidth="1"/>
    <col min="9" max="9" width="11.42578125" style="2"/>
    <col min="10" max="10" width="16.5703125" style="2" bestFit="1" customWidth="1"/>
    <col min="11" max="212" width="11.42578125" style="2"/>
    <col min="213" max="213" width="69" style="2" bestFit="1" customWidth="1"/>
    <col min="214" max="237" width="19" style="2" customWidth="1"/>
    <col min="238" max="468" width="11.42578125" style="2"/>
    <col min="469" max="469" width="69" style="2" bestFit="1" customWidth="1"/>
    <col min="470" max="493" width="19" style="2" customWidth="1"/>
    <col min="494" max="724" width="11.42578125" style="2"/>
    <col min="725" max="725" width="69" style="2" bestFit="1" customWidth="1"/>
    <col min="726" max="749" width="19" style="2" customWidth="1"/>
    <col min="750" max="980" width="11.42578125" style="2"/>
    <col min="981" max="981" width="69" style="2" bestFit="1" customWidth="1"/>
    <col min="982" max="1005" width="19" style="2" customWidth="1"/>
    <col min="1006" max="1236" width="11.42578125" style="2"/>
    <col min="1237" max="1237" width="69" style="2" bestFit="1" customWidth="1"/>
    <col min="1238" max="1261" width="19" style="2" customWidth="1"/>
    <col min="1262" max="1492" width="11.42578125" style="2"/>
    <col min="1493" max="1493" width="69" style="2" bestFit="1" customWidth="1"/>
    <col min="1494" max="1517" width="19" style="2" customWidth="1"/>
    <col min="1518" max="1748" width="11.42578125" style="2"/>
    <col min="1749" max="1749" width="69" style="2" bestFit="1" customWidth="1"/>
    <col min="1750" max="1773" width="19" style="2" customWidth="1"/>
    <col min="1774" max="2004" width="11.42578125" style="2"/>
    <col min="2005" max="2005" width="69" style="2" bestFit="1" customWidth="1"/>
    <col min="2006" max="2029" width="19" style="2" customWidth="1"/>
    <col min="2030" max="2260" width="11.42578125" style="2"/>
    <col min="2261" max="2261" width="69" style="2" bestFit="1" customWidth="1"/>
    <col min="2262" max="2285" width="19" style="2" customWidth="1"/>
    <col min="2286" max="2516" width="11.42578125" style="2"/>
    <col min="2517" max="2517" width="69" style="2" bestFit="1" customWidth="1"/>
    <col min="2518" max="2541" width="19" style="2" customWidth="1"/>
    <col min="2542" max="2772" width="11.42578125" style="2"/>
    <col min="2773" max="2773" width="69" style="2" bestFit="1" customWidth="1"/>
    <col min="2774" max="2797" width="19" style="2" customWidth="1"/>
    <col min="2798" max="3028" width="11.42578125" style="2"/>
    <col min="3029" max="3029" width="69" style="2" bestFit="1" customWidth="1"/>
    <col min="3030" max="3053" width="19" style="2" customWidth="1"/>
    <col min="3054" max="3284" width="11.42578125" style="2"/>
    <col min="3285" max="3285" width="69" style="2" bestFit="1" customWidth="1"/>
    <col min="3286" max="3309" width="19" style="2" customWidth="1"/>
    <col min="3310" max="3540" width="11.42578125" style="2"/>
    <col min="3541" max="3541" width="69" style="2" bestFit="1" customWidth="1"/>
    <col min="3542" max="3565" width="19" style="2" customWidth="1"/>
    <col min="3566" max="3796" width="11.42578125" style="2"/>
    <col min="3797" max="3797" width="69" style="2" bestFit="1" customWidth="1"/>
    <col min="3798" max="3821" width="19" style="2" customWidth="1"/>
    <col min="3822" max="4052" width="11.42578125" style="2"/>
    <col min="4053" max="4053" width="69" style="2" bestFit="1" customWidth="1"/>
    <col min="4054" max="4077" width="19" style="2" customWidth="1"/>
    <col min="4078" max="4308" width="11.42578125" style="2"/>
    <col min="4309" max="4309" width="69" style="2" bestFit="1" customWidth="1"/>
    <col min="4310" max="4333" width="19" style="2" customWidth="1"/>
    <col min="4334" max="4564" width="11.42578125" style="2"/>
    <col min="4565" max="4565" width="69" style="2" bestFit="1" customWidth="1"/>
    <col min="4566" max="4589" width="19" style="2" customWidth="1"/>
    <col min="4590" max="4820" width="11.42578125" style="2"/>
    <col min="4821" max="4821" width="69" style="2" bestFit="1" customWidth="1"/>
    <col min="4822" max="4845" width="19" style="2" customWidth="1"/>
    <col min="4846" max="5076" width="11.42578125" style="2"/>
    <col min="5077" max="5077" width="69" style="2" bestFit="1" customWidth="1"/>
    <col min="5078" max="5101" width="19" style="2" customWidth="1"/>
    <col min="5102" max="5332" width="11.42578125" style="2"/>
    <col min="5333" max="5333" width="69" style="2" bestFit="1" customWidth="1"/>
    <col min="5334" max="5357" width="19" style="2" customWidth="1"/>
    <col min="5358" max="5588" width="11.42578125" style="2"/>
    <col min="5589" max="5589" width="69" style="2" bestFit="1" customWidth="1"/>
    <col min="5590" max="5613" width="19" style="2" customWidth="1"/>
    <col min="5614" max="5844" width="11.42578125" style="2"/>
    <col min="5845" max="5845" width="69" style="2" bestFit="1" customWidth="1"/>
    <col min="5846" max="5869" width="19" style="2" customWidth="1"/>
    <col min="5870" max="6100" width="11.42578125" style="2"/>
    <col min="6101" max="6101" width="69" style="2" bestFit="1" customWidth="1"/>
    <col min="6102" max="6125" width="19" style="2" customWidth="1"/>
    <col min="6126" max="6356" width="11.42578125" style="2"/>
    <col min="6357" max="6357" width="69" style="2" bestFit="1" customWidth="1"/>
    <col min="6358" max="6381" width="19" style="2" customWidth="1"/>
    <col min="6382" max="6612" width="11.42578125" style="2"/>
    <col min="6613" max="6613" width="69" style="2" bestFit="1" customWidth="1"/>
    <col min="6614" max="6637" width="19" style="2" customWidth="1"/>
    <col min="6638" max="6868" width="11.42578125" style="2"/>
    <col min="6869" max="6869" width="69" style="2" bestFit="1" customWidth="1"/>
    <col min="6870" max="6893" width="19" style="2" customWidth="1"/>
    <col min="6894" max="7124" width="11.42578125" style="2"/>
    <col min="7125" max="7125" width="69" style="2" bestFit="1" customWidth="1"/>
    <col min="7126" max="7149" width="19" style="2" customWidth="1"/>
    <col min="7150" max="7380" width="11.42578125" style="2"/>
    <col min="7381" max="7381" width="69" style="2" bestFit="1" customWidth="1"/>
    <col min="7382" max="7405" width="19" style="2" customWidth="1"/>
    <col min="7406" max="7636" width="11.42578125" style="2"/>
    <col min="7637" max="7637" width="69" style="2" bestFit="1" customWidth="1"/>
    <col min="7638" max="7661" width="19" style="2" customWidth="1"/>
    <col min="7662" max="7892" width="11.42578125" style="2"/>
    <col min="7893" max="7893" width="69" style="2" bestFit="1" customWidth="1"/>
    <col min="7894" max="7917" width="19" style="2" customWidth="1"/>
    <col min="7918" max="8148" width="11.42578125" style="2"/>
    <col min="8149" max="8149" width="69" style="2" bestFit="1" customWidth="1"/>
    <col min="8150" max="8173" width="19" style="2" customWidth="1"/>
    <col min="8174" max="8404" width="11.42578125" style="2"/>
    <col min="8405" max="8405" width="69" style="2" bestFit="1" customWidth="1"/>
    <col min="8406" max="8429" width="19" style="2" customWidth="1"/>
    <col min="8430" max="8660" width="11.42578125" style="2"/>
    <col min="8661" max="8661" width="69" style="2" bestFit="1" customWidth="1"/>
    <col min="8662" max="8685" width="19" style="2" customWidth="1"/>
    <col min="8686" max="8916" width="11.42578125" style="2"/>
    <col min="8917" max="8917" width="69" style="2" bestFit="1" customWidth="1"/>
    <col min="8918" max="8941" width="19" style="2" customWidth="1"/>
    <col min="8942" max="9172" width="11.42578125" style="2"/>
    <col min="9173" max="9173" width="69" style="2" bestFit="1" customWidth="1"/>
    <col min="9174" max="9197" width="19" style="2" customWidth="1"/>
    <col min="9198" max="9428" width="11.42578125" style="2"/>
    <col min="9429" max="9429" width="69" style="2" bestFit="1" customWidth="1"/>
    <col min="9430" max="9453" width="19" style="2" customWidth="1"/>
    <col min="9454" max="9684" width="11.42578125" style="2"/>
    <col min="9685" max="9685" width="69" style="2" bestFit="1" customWidth="1"/>
    <col min="9686" max="9709" width="19" style="2" customWidth="1"/>
    <col min="9710" max="9940" width="11.42578125" style="2"/>
    <col min="9941" max="9941" width="69" style="2" bestFit="1" customWidth="1"/>
    <col min="9942" max="9965" width="19" style="2" customWidth="1"/>
    <col min="9966" max="10196" width="11.42578125" style="2"/>
    <col min="10197" max="10197" width="69" style="2" bestFit="1" customWidth="1"/>
    <col min="10198" max="10221" width="19" style="2" customWidth="1"/>
    <col min="10222" max="10452" width="11.42578125" style="2"/>
    <col min="10453" max="10453" width="69" style="2" bestFit="1" customWidth="1"/>
    <col min="10454" max="10477" width="19" style="2" customWidth="1"/>
    <col min="10478" max="10708" width="11.42578125" style="2"/>
    <col min="10709" max="10709" width="69" style="2" bestFit="1" customWidth="1"/>
    <col min="10710" max="10733" width="19" style="2" customWidth="1"/>
    <col min="10734" max="10964" width="11.42578125" style="2"/>
    <col min="10965" max="10965" width="69" style="2" bestFit="1" customWidth="1"/>
    <col min="10966" max="10989" width="19" style="2" customWidth="1"/>
    <col min="10990" max="11220" width="11.42578125" style="2"/>
    <col min="11221" max="11221" width="69" style="2" bestFit="1" customWidth="1"/>
    <col min="11222" max="11245" width="19" style="2" customWidth="1"/>
    <col min="11246" max="11476" width="11.42578125" style="2"/>
    <col min="11477" max="11477" width="69" style="2" bestFit="1" customWidth="1"/>
    <col min="11478" max="11501" width="19" style="2" customWidth="1"/>
    <col min="11502" max="11732" width="11.42578125" style="2"/>
    <col min="11733" max="11733" width="69" style="2" bestFit="1" customWidth="1"/>
    <col min="11734" max="11757" width="19" style="2" customWidth="1"/>
    <col min="11758" max="11988" width="11.42578125" style="2"/>
    <col min="11989" max="11989" width="69" style="2" bestFit="1" customWidth="1"/>
    <col min="11990" max="12013" width="19" style="2" customWidth="1"/>
    <col min="12014" max="12244" width="11.42578125" style="2"/>
    <col min="12245" max="12245" width="69" style="2" bestFit="1" customWidth="1"/>
    <col min="12246" max="12269" width="19" style="2" customWidth="1"/>
    <col min="12270" max="12500" width="11.42578125" style="2"/>
    <col min="12501" max="12501" width="69" style="2" bestFit="1" customWidth="1"/>
    <col min="12502" max="12525" width="19" style="2" customWidth="1"/>
    <col min="12526" max="12756" width="11.42578125" style="2"/>
    <col min="12757" max="12757" width="69" style="2" bestFit="1" customWidth="1"/>
    <col min="12758" max="12781" width="19" style="2" customWidth="1"/>
    <col min="12782" max="13012" width="11.42578125" style="2"/>
    <col min="13013" max="13013" width="69" style="2" bestFit="1" customWidth="1"/>
    <col min="13014" max="13037" width="19" style="2" customWidth="1"/>
    <col min="13038" max="13268" width="11.42578125" style="2"/>
    <col min="13269" max="13269" width="69" style="2" bestFit="1" customWidth="1"/>
    <col min="13270" max="13293" width="19" style="2" customWidth="1"/>
    <col min="13294" max="13524" width="11.42578125" style="2"/>
    <col min="13525" max="13525" width="69" style="2" bestFit="1" customWidth="1"/>
    <col min="13526" max="13549" width="19" style="2" customWidth="1"/>
    <col min="13550" max="13780" width="11.42578125" style="2"/>
    <col min="13781" max="13781" width="69" style="2" bestFit="1" customWidth="1"/>
    <col min="13782" max="13805" width="19" style="2" customWidth="1"/>
    <col min="13806" max="14036" width="11.42578125" style="2"/>
    <col min="14037" max="14037" width="69" style="2" bestFit="1" customWidth="1"/>
    <col min="14038" max="14061" width="19" style="2" customWidth="1"/>
    <col min="14062" max="14292" width="11.42578125" style="2"/>
    <col min="14293" max="14293" width="69" style="2" bestFit="1" customWidth="1"/>
    <col min="14294" max="14317" width="19" style="2" customWidth="1"/>
    <col min="14318" max="14548" width="11.42578125" style="2"/>
    <col min="14549" max="14549" width="69" style="2" bestFit="1" customWidth="1"/>
    <col min="14550" max="14573" width="19" style="2" customWidth="1"/>
    <col min="14574" max="14804" width="11.42578125" style="2"/>
    <col min="14805" max="14805" width="69" style="2" bestFit="1" customWidth="1"/>
    <col min="14806" max="14829" width="19" style="2" customWidth="1"/>
    <col min="14830" max="15060" width="11.42578125" style="2"/>
    <col min="15061" max="15061" width="69" style="2" bestFit="1" customWidth="1"/>
    <col min="15062" max="15085" width="19" style="2" customWidth="1"/>
    <col min="15086" max="15316" width="11.42578125" style="2"/>
    <col min="15317" max="15317" width="69" style="2" bestFit="1" customWidth="1"/>
    <col min="15318" max="15341" width="19" style="2" customWidth="1"/>
    <col min="15342" max="15572" width="11.42578125" style="2"/>
    <col min="15573" max="15573" width="69" style="2" bestFit="1" customWidth="1"/>
    <col min="15574" max="15597" width="19" style="2" customWidth="1"/>
    <col min="15598" max="15828" width="11.42578125" style="2"/>
    <col min="15829" max="15829" width="69" style="2" bestFit="1" customWidth="1"/>
    <col min="15830" max="15853" width="19" style="2" customWidth="1"/>
    <col min="15854" max="16084" width="11.42578125" style="2"/>
    <col min="16085" max="16085" width="69" style="2" bestFit="1" customWidth="1"/>
    <col min="16086" max="16109" width="19" style="2" customWidth="1"/>
    <col min="16110" max="16384" width="11.42578125" style="2"/>
  </cols>
  <sheetData>
    <row r="1" spans="1:7" ht="15">
      <c r="A1" s="542"/>
      <c r="B1" s="597" t="s">
        <v>279</v>
      </c>
      <c r="C1" s="598"/>
      <c r="D1" s="599"/>
      <c r="E1" s="543"/>
      <c r="F1" s="544"/>
      <c r="G1" s="1"/>
    </row>
    <row r="2" spans="1:7" ht="21">
      <c r="A2" s="545"/>
      <c r="B2" s="600"/>
      <c r="C2" s="601"/>
      <c r="D2" s="602"/>
      <c r="E2" s="603" t="s">
        <v>280</v>
      </c>
      <c r="F2" s="604"/>
      <c r="G2" s="1"/>
    </row>
    <row r="3" spans="1:7" ht="20.25" customHeight="1">
      <c r="A3" s="546"/>
      <c r="B3" s="605" t="s">
        <v>281</v>
      </c>
      <c r="C3" s="606"/>
      <c r="D3" s="607"/>
      <c r="E3" s="611" t="s">
        <v>282</v>
      </c>
      <c r="F3" s="612"/>
      <c r="G3" s="1"/>
    </row>
    <row r="4" spans="1:7" ht="17.25" customHeight="1">
      <c r="A4" s="547" t="s">
        <v>283</v>
      </c>
      <c r="B4" s="608"/>
      <c r="C4" s="609"/>
      <c r="D4" s="610"/>
      <c r="E4" s="548"/>
      <c r="F4" s="549"/>
      <c r="G4" s="1"/>
    </row>
    <row r="5" spans="1:7" ht="13.5" thickBot="1"/>
    <row r="6" spans="1:7" ht="16.5" customHeight="1">
      <c r="A6" s="148" t="s">
        <v>146</v>
      </c>
      <c r="B6" s="550" t="s">
        <v>234</v>
      </c>
      <c r="C6" s="20"/>
      <c r="D6" s="26"/>
      <c r="E6" s="21"/>
      <c r="F6" s="551" t="s">
        <v>20</v>
      </c>
    </row>
    <row r="7" spans="1:7" ht="16.5" customHeight="1">
      <c r="A7" s="149" t="s">
        <v>61</v>
      </c>
      <c r="B7" s="231"/>
      <c r="F7" s="18"/>
    </row>
    <row r="8" spans="1:7" ht="15.75" customHeight="1">
      <c r="A8" s="230" t="s">
        <v>314</v>
      </c>
      <c r="B8" s="231"/>
      <c r="F8" s="18"/>
    </row>
    <row r="9" spans="1:7" ht="13.5" thickBot="1">
      <c r="A9" s="22" t="s">
        <v>63</v>
      </c>
      <c r="B9" s="23" t="s">
        <v>276</v>
      </c>
      <c r="C9" s="23"/>
      <c r="D9" s="28"/>
      <c r="E9" s="24"/>
      <c r="F9" s="25"/>
    </row>
    <row r="10" spans="1:7" ht="16.5" customHeight="1">
      <c r="A10" s="616" t="s">
        <v>0</v>
      </c>
      <c r="B10" s="618" t="s">
        <v>53</v>
      </c>
      <c r="C10" s="619"/>
      <c r="D10" s="620"/>
      <c r="E10" s="621" t="s">
        <v>54</v>
      </c>
      <c r="F10" s="622"/>
    </row>
    <row r="11" spans="1:7" ht="34.15" customHeight="1" thickBot="1">
      <c r="A11" s="617"/>
      <c r="B11" s="145" t="s">
        <v>49</v>
      </c>
      <c r="C11" s="146" t="s">
        <v>50</v>
      </c>
      <c r="D11" s="147" t="s">
        <v>51</v>
      </c>
      <c r="E11" s="145" t="s">
        <v>55</v>
      </c>
      <c r="F11" s="147" t="s">
        <v>52</v>
      </c>
    </row>
    <row r="12" spans="1:7" s="3" customFormat="1" ht="15.75" customHeight="1">
      <c r="A12" s="34" t="s">
        <v>1</v>
      </c>
      <c r="B12" s="70">
        <f>+B13+B20+B28+B29+B30+B31</f>
        <v>9738209346.7999992</v>
      </c>
      <c r="C12" s="70">
        <f>+C13+C20+C28+C29+C30+C31+C46+C54+C36</f>
        <v>0</v>
      </c>
      <c r="D12" s="70">
        <f t="shared" ref="D12:D44" si="0">+B12+C12</f>
        <v>9738209346.7999992</v>
      </c>
      <c r="E12" s="70">
        <f>+E13+E20+E28+E29+E30+E31</f>
        <v>7351999496.8599997</v>
      </c>
      <c r="F12" s="71">
        <f>+F13+F20+F28+F29+F30+F31</f>
        <v>7351999496.8599997</v>
      </c>
    </row>
    <row r="13" spans="1:7" s="3" customFormat="1">
      <c r="A13" s="35" t="s">
        <v>27</v>
      </c>
      <c r="B13" s="61">
        <f>+B14+B18</f>
        <v>6570526265.3400002</v>
      </c>
      <c r="C13" s="66">
        <f>+C14+C18</f>
        <v>725585676.79999995</v>
      </c>
      <c r="D13" s="135">
        <f t="shared" si="0"/>
        <v>7296111942.1400003</v>
      </c>
      <c r="E13" s="64">
        <f>+E14+E18</f>
        <v>7188646262.8599997</v>
      </c>
      <c r="F13" s="65">
        <f>+F14+F18</f>
        <v>7188646262.8599997</v>
      </c>
    </row>
    <row r="14" spans="1:7" s="3" customFormat="1" ht="15" customHeight="1">
      <c r="A14" s="10" t="s">
        <v>2</v>
      </c>
      <c r="B14" s="58">
        <f>+B15+B17</f>
        <v>342678819.84000003</v>
      </c>
      <c r="C14" s="59">
        <f>+C15+C16+C17</f>
        <v>97000000</v>
      </c>
      <c r="D14" s="68">
        <f t="shared" si="0"/>
        <v>439678819.84000003</v>
      </c>
      <c r="E14" s="67">
        <f>+E15+E16+E17</f>
        <v>421931043.32000005</v>
      </c>
      <c r="F14" s="69">
        <f>+E14</f>
        <v>421931043.32000005</v>
      </c>
    </row>
    <row r="15" spans="1:7" s="3" customFormat="1" ht="15" customHeight="1">
      <c r="A15" s="39" t="s">
        <v>45</v>
      </c>
      <c r="B15" s="30">
        <v>342678819.84000003</v>
      </c>
      <c r="C15" s="60">
        <v>97000000</v>
      </c>
      <c r="D15" s="68">
        <f t="shared" si="0"/>
        <v>439678819.84000003</v>
      </c>
      <c r="E15" s="69">
        <v>421931043.32000005</v>
      </c>
      <c r="F15" s="69">
        <f>+E15</f>
        <v>421931043.32000005</v>
      </c>
    </row>
    <row r="16" spans="1:7" s="3" customFormat="1" ht="15" customHeight="1">
      <c r="A16" s="39" t="s">
        <v>46</v>
      </c>
      <c r="B16" s="30"/>
      <c r="C16" s="60"/>
      <c r="D16" s="68">
        <f t="shared" si="0"/>
        <v>0</v>
      </c>
      <c r="E16" s="67"/>
      <c r="F16" s="69"/>
    </row>
    <row r="17" spans="1:11" s="3" customFormat="1" ht="15" customHeight="1">
      <c r="A17" s="40" t="s">
        <v>47</v>
      </c>
      <c r="B17" s="30"/>
      <c r="C17" s="60"/>
      <c r="D17" s="68">
        <f t="shared" si="0"/>
        <v>0</v>
      </c>
      <c r="E17" s="67"/>
      <c r="F17" s="69"/>
    </row>
    <row r="18" spans="1:11" s="3" customFormat="1" ht="15" customHeight="1">
      <c r="A18" s="41" t="s">
        <v>4</v>
      </c>
      <c r="B18" s="58">
        <f>+B19</f>
        <v>6227847445.5</v>
      </c>
      <c r="C18" s="59">
        <f>+C19</f>
        <v>628585676.79999995</v>
      </c>
      <c r="D18" s="68">
        <f t="shared" si="0"/>
        <v>6856433122.3000002</v>
      </c>
      <c r="E18" s="67">
        <f>+E19</f>
        <v>6766715219.54</v>
      </c>
      <c r="F18" s="69">
        <f>+F19</f>
        <v>6766715219.54</v>
      </c>
    </row>
    <row r="19" spans="1:11" s="3" customFormat="1" ht="15" customHeight="1">
      <c r="A19" s="40" t="s">
        <v>48</v>
      </c>
      <c r="B19" s="30">
        <v>6227847445.5</v>
      </c>
      <c r="C19" s="60">
        <v>628585676.79999995</v>
      </c>
      <c r="D19" s="68">
        <f>+C19+B19</f>
        <v>6856433122.3000002</v>
      </c>
      <c r="E19" s="67">
        <v>6766715219.54</v>
      </c>
      <c r="F19" s="69">
        <f>+E19</f>
        <v>6766715219.54</v>
      </c>
    </row>
    <row r="20" spans="1:11" s="3" customFormat="1" ht="15" customHeight="1">
      <c r="A20" s="35" t="s">
        <v>28</v>
      </c>
      <c r="B20" s="61">
        <f>+B21+B22+B23+B24+B25+B26+B27</f>
        <v>152760437.75999999</v>
      </c>
      <c r="C20" s="62">
        <f>+C21+C22+C23+C24+C25+C26+C27</f>
        <v>-65000000</v>
      </c>
      <c r="D20" s="63">
        <f t="shared" si="0"/>
        <v>87760437.75999999</v>
      </c>
      <c r="E20" s="64">
        <f>SUM(E21:E27)</f>
        <v>12175514</v>
      </c>
      <c r="F20" s="65">
        <f>SUM(F21:F27)</f>
        <v>12175514</v>
      </c>
    </row>
    <row r="21" spans="1:11" s="8" customFormat="1" ht="15" customHeight="1">
      <c r="A21" s="40" t="s">
        <v>5</v>
      </c>
      <c r="B21" s="30">
        <v>152760437.75999999</v>
      </c>
      <c r="C21" s="32">
        <v>-65000000</v>
      </c>
      <c r="D21" s="68">
        <f t="shared" si="0"/>
        <v>87760437.75999999</v>
      </c>
      <c r="E21" s="68">
        <v>12175514</v>
      </c>
      <c r="F21" s="68">
        <f>+E21</f>
        <v>12175514</v>
      </c>
      <c r="J21" s="3"/>
      <c r="K21" s="3"/>
    </row>
    <row r="22" spans="1:11" s="3" customFormat="1" ht="15" customHeight="1">
      <c r="A22" s="40" t="s">
        <v>6</v>
      </c>
      <c r="B22" s="30"/>
      <c r="C22" s="32"/>
      <c r="D22" s="68">
        <f t="shared" si="0"/>
        <v>0</v>
      </c>
      <c r="E22" s="17"/>
      <c r="F22" s="16"/>
    </row>
    <row r="23" spans="1:11" s="3" customFormat="1" ht="15.75" customHeight="1">
      <c r="A23" s="11" t="s">
        <v>7</v>
      </c>
      <c r="B23" s="31"/>
      <c r="C23" s="33"/>
      <c r="D23" s="68">
        <f t="shared" si="0"/>
        <v>0</v>
      </c>
      <c r="E23" s="19"/>
      <c r="F23" s="16"/>
    </row>
    <row r="24" spans="1:11" s="3" customFormat="1" ht="17.25" customHeight="1">
      <c r="A24" s="40" t="s">
        <v>8</v>
      </c>
      <c r="B24" s="30"/>
      <c r="C24" s="32"/>
      <c r="D24" s="68">
        <f t="shared" si="0"/>
        <v>0</v>
      </c>
      <c r="E24" s="17"/>
      <c r="F24" s="16"/>
    </row>
    <row r="25" spans="1:11" s="3" customFormat="1" ht="21" customHeight="1">
      <c r="A25" s="40" t="s">
        <v>9</v>
      </c>
      <c r="B25" s="30"/>
      <c r="C25" s="32"/>
      <c r="D25" s="68">
        <f t="shared" si="0"/>
        <v>0</v>
      </c>
      <c r="E25" s="17"/>
      <c r="F25" s="16"/>
      <c r="K25" s="8"/>
    </row>
    <row r="26" spans="1:11" s="3" customFormat="1" ht="15" customHeight="1">
      <c r="A26" s="40" t="s">
        <v>10</v>
      </c>
      <c r="B26" s="30"/>
      <c r="C26" s="32"/>
      <c r="D26" s="68">
        <f t="shared" si="0"/>
        <v>0</v>
      </c>
      <c r="E26" s="17"/>
      <c r="F26" s="16"/>
      <c r="K26" s="4"/>
    </row>
    <row r="27" spans="1:11" s="3" customFormat="1" ht="12.75" customHeight="1">
      <c r="A27" s="40" t="s">
        <v>3</v>
      </c>
      <c r="B27" s="30"/>
      <c r="C27" s="32"/>
      <c r="D27" s="68">
        <f t="shared" si="0"/>
        <v>0</v>
      </c>
      <c r="E27" s="17"/>
      <c r="F27" s="16"/>
      <c r="K27" s="4"/>
    </row>
    <row r="28" spans="1:11" s="3" customFormat="1" ht="15" customHeight="1">
      <c r="A28" s="35" t="s">
        <v>29</v>
      </c>
      <c r="B28" s="61">
        <v>0</v>
      </c>
      <c r="C28" s="62">
        <v>0</v>
      </c>
      <c r="D28" s="63">
        <f t="shared" si="0"/>
        <v>0</v>
      </c>
      <c r="E28" s="64">
        <v>0</v>
      </c>
      <c r="F28" s="65">
        <v>0</v>
      </c>
      <c r="J28" s="474"/>
      <c r="K28" s="4"/>
    </row>
    <row r="29" spans="1:11" s="3" customFormat="1" ht="15" customHeight="1">
      <c r="A29" s="35" t="s">
        <v>30</v>
      </c>
      <c r="B29" s="61">
        <v>0</v>
      </c>
      <c r="C29" s="62">
        <v>0</v>
      </c>
      <c r="D29" s="63">
        <f t="shared" si="0"/>
        <v>0</v>
      </c>
      <c r="E29" s="64">
        <v>0</v>
      </c>
      <c r="F29" s="65">
        <v>0</v>
      </c>
      <c r="K29" s="4"/>
    </row>
    <row r="30" spans="1:11" s="3" customFormat="1" ht="15" customHeight="1">
      <c r="A30" s="35" t="s">
        <v>31</v>
      </c>
      <c r="B30" s="61">
        <v>0</v>
      </c>
      <c r="C30" s="62">
        <v>0</v>
      </c>
      <c r="D30" s="63">
        <f t="shared" si="0"/>
        <v>0</v>
      </c>
      <c r="E30" s="64">
        <v>0</v>
      </c>
      <c r="F30" s="65">
        <v>0</v>
      </c>
      <c r="K30" s="8"/>
    </row>
    <row r="31" spans="1:11" s="3" customFormat="1" ht="15" customHeight="1">
      <c r="A31" s="35" t="s">
        <v>32</v>
      </c>
      <c r="B31" s="61">
        <f>+B32+B33+B34+B35</f>
        <v>3014922643.6999998</v>
      </c>
      <c r="C31" s="62">
        <f>+C32+C33+C34+C35</f>
        <v>-660585676.79999995</v>
      </c>
      <c r="D31" s="63">
        <f t="shared" si="0"/>
        <v>2354336966.8999996</v>
      </c>
      <c r="E31" s="64">
        <f>SUM(E32:E35)</f>
        <v>151177720</v>
      </c>
      <c r="F31" s="65">
        <f>+F34</f>
        <v>151177720</v>
      </c>
    </row>
    <row r="32" spans="1:11" s="3" customFormat="1" ht="15" customHeight="1">
      <c r="A32" s="40" t="s">
        <v>11</v>
      </c>
      <c r="B32" s="30"/>
      <c r="C32" s="32"/>
      <c r="D32" s="68">
        <f t="shared" si="0"/>
        <v>0</v>
      </c>
      <c r="E32" s="72"/>
      <c r="F32" s="73"/>
      <c r="K32" s="9"/>
    </row>
    <row r="33" spans="1:11" s="3" customFormat="1" ht="15" customHeight="1">
      <c r="A33" s="40" t="s">
        <v>18</v>
      </c>
      <c r="B33" s="30">
        <v>660585676.79999995</v>
      </c>
      <c r="C33" s="32">
        <v>-660585676.79999995</v>
      </c>
      <c r="D33" s="68">
        <f t="shared" si="0"/>
        <v>0</v>
      </c>
      <c r="E33" s="72">
        <v>0</v>
      </c>
      <c r="F33" s="73">
        <v>0</v>
      </c>
    </row>
    <row r="34" spans="1:11" s="3" customFormat="1" ht="15" customHeight="1">
      <c r="A34" s="40" t="s">
        <v>19</v>
      </c>
      <c r="B34" s="30">
        <v>2354336966.9000001</v>
      </c>
      <c r="C34" s="32"/>
      <c r="D34" s="68">
        <f t="shared" si="0"/>
        <v>2354336966.9000001</v>
      </c>
      <c r="E34" s="72">
        <f>366840960.81-E51</f>
        <v>151177720</v>
      </c>
      <c r="F34" s="73">
        <f>+E34</f>
        <v>151177720</v>
      </c>
      <c r="H34" s="474"/>
      <c r="I34" s="474"/>
    </row>
    <row r="35" spans="1:11" s="3" customFormat="1" ht="15" customHeight="1">
      <c r="A35" s="40" t="s">
        <v>12</v>
      </c>
      <c r="B35" s="30"/>
      <c r="C35" s="32"/>
      <c r="D35" s="68">
        <f t="shared" si="0"/>
        <v>0</v>
      </c>
      <c r="E35" s="72"/>
      <c r="F35" s="73"/>
    </row>
    <row r="36" spans="1:11" s="3" customFormat="1" ht="15" customHeight="1">
      <c r="A36" s="44" t="s">
        <v>13</v>
      </c>
      <c r="B36" s="74">
        <f>+B37+B42+B43</f>
        <v>8082478834.1700001</v>
      </c>
      <c r="C36" s="75">
        <f>+C37+C42+C43</f>
        <v>-114000000</v>
      </c>
      <c r="D36" s="76">
        <f t="shared" si="0"/>
        <v>7968478834.1700001</v>
      </c>
      <c r="E36" s="74">
        <f>+E37+E42+E43</f>
        <v>6410842388.2600002</v>
      </c>
      <c r="F36" s="77">
        <f>+F37+F42+F43</f>
        <v>6400712388.2600002</v>
      </c>
      <c r="K36" s="8"/>
    </row>
    <row r="37" spans="1:11" s="3" customFormat="1" ht="15" customHeight="1">
      <c r="A37" s="35" t="s">
        <v>33</v>
      </c>
      <c r="B37" s="61">
        <f>+B38+B39+B40+B41</f>
        <v>7792096380.4099998</v>
      </c>
      <c r="C37" s="62">
        <f>+C38+C39+C40+C41</f>
        <v>-47000000</v>
      </c>
      <c r="D37" s="63">
        <f t="shared" si="0"/>
        <v>7745096380.4099998</v>
      </c>
      <c r="E37" s="64">
        <f>SUM(E38:E41)</f>
        <v>6145848648.3600006</v>
      </c>
      <c r="F37" s="65">
        <f>SUM(F38:F41)</f>
        <v>6135798648.3600006</v>
      </c>
    </row>
    <row r="38" spans="1:11" s="8" customFormat="1" ht="15" customHeight="1">
      <c r="A38" s="40" t="s">
        <v>14</v>
      </c>
      <c r="B38" s="30">
        <v>6263789410.8100004</v>
      </c>
      <c r="C38" s="32">
        <v>-815000000</v>
      </c>
      <c r="D38" s="78">
        <f>+B38+C38</f>
        <v>5448789410.8100004</v>
      </c>
      <c r="E38" s="31">
        <v>3882428940.0799999</v>
      </c>
      <c r="F38" s="31">
        <v>3882428940.0799999</v>
      </c>
      <c r="J38" s="3"/>
      <c r="K38" s="3"/>
    </row>
    <row r="39" spans="1:11" s="4" customFormat="1" ht="15" customHeight="1">
      <c r="A39" s="40" t="s">
        <v>21</v>
      </c>
      <c r="B39" s="30"/>
      <c r="C39" s="32"/>
      <c r="D39" s="78"/>
      <c r="E39" s="31"/>
      <c r="F39" s="79"/>
      <c r="J39" s="3"/>
      <c r="K39" s="3"/>
    </row>
    <row r="40" spans="1:11" s="4" customFormat="1" ht="15" customHeight="1">
      <c r="A40" s="40" t="s">
        <v>22</v>
      </c>
      <c r="B40" s="30">
        <v>1528306969.5999999</v>
      </c>
      <c r="C40" s="32">
        <v>768000000</v>
      </c>
      <c r="D40" s="78">
        <f>+B40+C40</f>
        <v>2296306969.5999999</v>
      </c>
      <c r="E40" s="31">
        <v>2263419708.2800002</v>
      </c>
      <c r="F40" s="79">
        <v>2253369708.2800002</v>
      </c>
      <c r="J40" s="474"/>
      <c r="K40" s="3"/>
    </row>
    <row r="41" spans="1:11" s="4" customFormat="1" ht="15" customHeight="1">
      <c r="A41" s="40" t="s">
        <v>15</v>
      </c>
      <c r="B41" s="30"/>
      <c r="C41" s="32"/>
      <c r="D41" s="78"/>
      <c r="E41" s="31"/>
      <c r="F41" s="79"/>
      <c r="J41" s="3"/>
      <c r="K41" s="3"/>
    </row>
    <row r="42" spans="1:11" s="4" customFormat="1" ht="15" customHeight="1">
      <c r="A42" s="35" t="s">
        <v>34</v>
      </c>
      <c r="B42" s="61">
        <v>0</v>
      </c>
      <c r="C42" s="62">
        <v>0</v>
      </c>
      <c r="D42" s="62">
        <f t="shared" si="0"/>
        <v>0</v>
      </c>
      <c r="E42" s="64">
        <v>0</v>
      </c>
      <c r="F42" s="65">
        <v>0</v>
      </c>
      <c r="J42" s="3"/>
      <c r="K42" s="3"/>
    </row>
    <row r="43" spans="1:11" s="8" customFormat="1" ht="15" customHeight="1" thickBot="1">
      <c r="A43" s="35" t="s">
        <v>35</v>
      </c>
      <c r="B43" s="61">
        <v>290382453.75999999</v>
      </c>
      <c r="C43" s="62">
        <v>-67000000</v>
      </c>
      <c r="D43" s="63">
        <f>+B43+C43</f>
        <v>223382453.75999999</v>
      </c>
      <c r="E43" s="64">
        <v>264993739.90000001</v>
      </c>
      <c r="F43" s="65">
        <v>264913739.90000001</v>
      </c>
      <c r="J43" s="3"/>
      <c r="K43" s="3"/>
    </row>
    <row r="44" spans="1:11" s="3" customFormat="1" ht="18" customHeight="1" thickBot="1">
      <c r="A44" s="45" t="s">
        <v>26</v>
      </c>
      <c r="B44" s="136">
        <f>+B12-B36</f>
        <v>1655730512.6299992</v>
      </c>
      <c r="C44" s="137">
        <f>+C12-C36</f>
        <v>114000000</v>
      </c>
      <c r="D44" s="138">
        <f t="shared" si="0"/>
        <v>1769730512.6299992</v>
      </c>
      <c r="E44" s="139">
        <f>+E12-E36</f>
        <v>941157108.59999943</v>
      </c>
      <c r="F44" s="140">
        <f>+F12-F36</f>
        <v>951287108.59999943</v>
      </c>
    </row>
    <row r="45" spans="1:11" s="9" customFormat="1" ht="11.25" customHeight="1" thickBot="1">
      <c r="A45" s="46"/>
      <c r="B45" s="36"/>
      <c r="C45" s="37"/>
      <c r="D45" s="38"/>
      <c r="E45" s="42"/>
      <c r="F45" s="43"/>
      <c r="J45" s="3"/>
      <c r="K45" s="3"/>
    </row>
    <row r="46" spans="1:11" s="3" customFormat="1" ht="17.25" customHeight="1">
      <c r="A46" s="34" t="s">
        <v>16</v>
      </c>
      <c r="B46" s="80">
        <f>+B47+B48+B53</f>
        <v>0</v>
      </c>
      <c r="C46" s="81">
        <f>+C47+C48+C53</f>
        <v>0</v>
      </c>
      <c r="D46" s="82">
        <f t="shared" ref="D46:D55" si="1">+B46+C46</f>
        <v>0</v>
      </c>
      <c r="E46" s="83">
        <f>+E47+E48+E53</f>
        <v>215663240.81</v>
      </c>
      <c r="F46" s="84">
        <f>+F47+F48+F53</f>
        <v>215663240.81</v>
      </c>
    </row>
    <row r="47" spans="1:11" s="3" customFormat="1" ht="15" customHeight="1">
      <c r="A47" s="35" t="s">
        <v>36</v>
      </c>
      <c r="B47" s="85">
        <v>0</v>
      </c>
      <c r="C47" s="86">
        <v>0</v>
      </c>
      <c r="D47" s="87">
        <f t="shared" si="1"/>
        <v>0</v>
      </c>
      <c r="E47" s="88">
        <v>0</v>
      </c>
      <c r="F47" s="89">
        <v>0</v>
      </c>
    </row>
    <row r="48" spans="1:11" s="3" customFormat="1" ht="15" customHeight="1">
      <c r="A48" s="35" t="s">
        <v>37</v>
      </c>
      <c r="B48" s="85">
        <f>+B49+B50+B51+B52</f>
        <v>0</v>
      </c>
      <c r="C48" s="86">
        <f>+C49+C50+C51+C52</f>
        <v>0</v>
      </c>
      <c r="D48" s="87">
        <f t="shared" si="1"/>
        <v>0</v>
      </c>
      <c r="E48" s="88">
        <f>SUM(E49:E52)</f>
        <v>215663240.81</v>
      </c>
      <c r="F48" s="89">
        <f>SUM(F49:F52)</f>
        <v>215663240.81</v>
      </c>
    </row>
    <row r="49" spans="1:10" s="8" customFormat="1" ht="15" customHeight="1">
      <c r="A49" s="40" t="s">
        <v>11</v>
      </c>
      <c r="B49" s="90"/>
      <c r="C49" s="91"/>
      <c r="D49" s="134">
        <f t="shared" si="1"/>
        <v>0</v>
      </c>
      <c r="E49" s="93"/>
      <c r="F49" s="94"/>
      <c r="J49" s="3"/>
    </row>
    <row r="50" spans="1:10" s="3" customFormat="1" ht="15" customHeight="1">
      <c r="A50" s="40" t="s">
        <v>18</v>
      </c>
      <c r="B50" s="90"/>
      <c r="C50" s="91"/>
      <c r="D50" s="134">
        <f t="shared" si="1"/>
        <v>0</v>
      </c>
      <c r="E50" s="93"/>
      <c r="F50" s="94">
        <f>+E50</f>
        <v>0</v>
      </c>
    </row>
    <row r="51" spans="1:10" s="3" customFormat="1" ht="15" customHeight="1">
      <c r="A51" s="40" t="s">
        <v>19</v>
      </c>
      <c r="B51" s="90"/>
      <c r="C51" s="91"/>
      <c r="D51" s="134">
        <f t="shared" si="1"/>
        <v>0</v>
      </c>
      <c r="E51" s="31">
        <v>215663240.81</v>
      </c>
      <c r="F51" s="94">
        <f>+E51</f>
        <v>215663240.81</v>
      </c>
    </row>
    <row r="52" spans="1:10" s="3" customFormat="1" ht="15" customHeight="1">
      <c r="A52" s="40" t="s">
        <v>12</v>
      </c>
      <c r="B52" s="90"/>
      <c r="C52" s="91"/>
      <c r="D52" s="92">
        <f t="shared" si="1"/>
        <v>0</v>
      </c>
      <c r="E52" s="93"/>
      <c r="F52" s="94"/>
    </row>
    <row r="53" spans="1:10" s="3" customFormat="1" ht="15" customHeight="1">
      <c r="A53" s="35" t="s">
        <v>38</v>
      </c>
      <c r="B53" s="85">
        <v>0</v>
      </c>
      <c r="C53" s="86">
        <v>0</v>
      </c>
      <c r="D53" s="87">
        <f t="shared" si="1"/>
        <v>0</v>
      </c>
      <c r="E53" s="88">
        <v>0</v>
      </c>
      <c r="F53" s="89">
        <v>0</v>
      </c>
    </row>
    <row r="54" spans="1:10" s="3" customFormat="1" ht="15" customHeight="1">
      <c r="A54" s="44" t="s">
        <v>17</v>
      </c>
      <c r="B54" s="95">
        <f>+B55+B56+B57</f>
        <v>1655730512.6400001</v>
      </c>
      <c r="C54" s="96">
        <f>+C55+C56+C57</f>
        <v>114000000</v>
      </c>
      <c r="D54" s="97">
        <f t="shared" si="1"/>
        <v>1769730512.6400001</v>
      </c>
      <c r="E54" s="98">
        <f>SUM(E55:E57)</f>
        <v>1726518102.27</v>
      </c>
      <c r="F54" s="99">
        <f>SUM(F55:F57)</f>
        <v>1313182500.74</v>
      </c>
    </row>
    <row r="55" spans="1:10" s="3" customFormat="1" ht="15" customHeight="1">
      <c r="A55" s="35" t="s">
        <v>39</v>
      </c>
      <c r="B55" s="47"/>
      <c r="C55" s="48"/>
      <c r="D55" s="49">
        <f t="shared" si="1"/>
        <v>0</v>
      </c>
      <c r="E55" s="88"/>
      <c r="F55" s="89"/>
    </row>
    <row r="56" spans="1:10" s="3" customFormat="1" ht="15" customHeight="1">
      <c r="A56" s="35" t="s">
        <v>40</v>
      </c>
      <c r="B56" s="47">
        <v>1655730512.6400001</v>
      </c>
      <c r="C56" s="48">
        <v>114000000</v>
      </c>
      <c r="D56" s="49">
        <f>+B56+C56</f>
        <v>1769730512.6400001</v>
      </c>
      <c r="E56" s="88">
        <v>1726518102.27</v>
      </c>
      <c r="F56" s="89">
        <v>1313182500.74</v>
      </c>
    </row>
    <row r="57" spans="1:10" s="3" customFormat="1" ht="15" customHeight="1" thickBot="1">
      <c r="A57" s="50" t="s">
        <v>41</v>
      </c>
      <c r="B57" s="51"/>
      <c r="C57" s="52"/>
      <c r="D57" s="49"/>
      <c r="E57" s="100"/>
      <c r="F57" s="101"/>
    </row>
    <row r="58" spans="1:10" s="3" customFormat="1" ht="11.25" customHeight="1" thickBot="1">
      <c r="A58" s="613"/>
      <c r="B58" s="614"/>
      <c r="C58" s="614"/>
      <c r="D58" s="614"/>
      <c r="E58" s="614"/>
      <c r="F58" s="615"/>
    </row>
    <row r="59" spans="1:10" s="3" customFormat="1" ht="22.5" customHeight="1" thickBot="1">
      <c r="A59" s="45" t="s">
        <v>23</v>
      </c>
      <c r="B59" s="102">
        <f>+B12+B46</f>
        <v>9738209346.7999992</v>
      </c>
      <c r="C59" s="103">
        <f>+C12+C46</f>
        <v>0</v>
      </c>
      <c r="D59" s="103">
        <f>+B59+C59</f>
        <v>9738209346.7999992</v>
      </c>
      <c r="E59" s="103">
        <f>+E12+E46</f>
        <v>7567662737.6700001</v>
      </c>
      <c r="F59" s="103">
        <f>+F12+F46</f>
        <v>7567662737.6700001</v>
      </c>
    </row>
    <row r="60" spans="1:10" s="3" customFormat="1" ht="21" customHeight="1" thickBot="1">
      <c r="A60" s="141" t="s">
        <v>24</v>
      </c>
      <c r="B60" s="142">
        <f>+B36+B54</f>
        <v>9738209346.8099995</v>
      </c>
      <c r="C60" s="143">
        <f>+C36+C54</f>
        <v>0</v>
      </c>
      <c r="D60" s="143">
        <f>+B60+C60</f>
        <v>9738209346.8099995</v>
      </c>
      <c r="E60" s="133">
        <f>+E36+E54</f>
        <v>8137360490.5300007</v>
      </c>
      <c r="F60" s="144">
        <f>+F36+F54</f>
        <v>7713894889</v>
      </c>
      <c r="G60" s="3">
        <f>+E60-F60</f>
        <v>423465601.53000069</v>
      </c>
    </row>
    <row r="61" spans="1:10" ht="21" customHeight="1" thickBot="1">
      <c r="A61" s="45" t="s">
        <v>25</v>
      </c>
      <c r="B61" s="102">
        <f>+B60-B42</f>
        <v>9738209346.8099995</v>
      </c>
      <c r="C61" s="103">
        <f>+C60-C42</f>
        <v>0</v>
      </c>
      <c r="D61" s="103">
        <f>+B61+C61</f>
        <v>9738209346.8099995</v>
      </c>
      <c r="E61" s="104">
        <f>+E60-E42</f>
        <v>8137360490.5300007</v>
      </c>
      <c r="F61" s="105">
        <f>+F60-F42</f>
        <v>7713894889</v>
      </c>
    </row>
    <row r="62" spans="1:10" s="9" customFormat="1" ht="11.25" customHeight="1">
      <c r="A62" s="46"/>
      <c r="B62" s="36"/>
      <c r="C62" s="37"/>
      <c r="D62" s="38"/>
      <c r="E62" s="42"/>
      <c r="F62" s="43"/>
    </row>
    <row r="63" spans="1:10" ht="22.5" customHeight="1" thickBot="1">
      <c r="A63" s="44" t="s">
        <v>56</v>
      </c>
      <c r="B63" s="95">
        <f>+B59-B61</f>
        <v>-1.0000228881835938E-2</v>
      </c>
      <c r="C63" s="96">
        <f>+C59-C61</f>
        <v>0</v>
      </c>
      <c r="D63" s="97">
        <f>+B63+C63</f>
        <v>-1.0000228881835938E-2</v>
      </c>
      <c r="E63" s="98">
        <f>+E59-E61</f>
        <v>-569697752.86000061</v>
      </c>
      <c r="F63" s="99">
        <f>+F59-F61</f>
        <v>-146232151.32999992</v>
      </c>
    </row>
    <row r="64" spans="1:10" s="5" customFormat="1" ht="25.5" customHeight="1" thickBot="1">
      <c r="A64" s="243" t="s">
        <v>57</v>
      </c>
      <c r="B64" s="104">
        <f>+B59-B60</f>
        <v>-1.0000228881835938E-2</v>
      </c>
      <c r="C64" s="241">
        <f>+C59-C60</f>
        <v>0</v>
      </c>
      <c r="D64" s="242">
        <f>+B64+C64</f>
        <v>-1.0000228881835938E-2</v>
      </c>
      <c r="E64" s="104">
        <f>+E59-E60</f>
        <v>-569697752.86000061</v>
      </c>
      <c r="F64" s="105">
        <f>+F59-F60</f>
        <v>-146232151.32999992</v>
      </c>
    </row>
    <row r="65" spans="1:7" ht="10.5" customHeight="1" thickBot="1">
      <c r="A65" s="53"/>
      <c r="B65" s="54"/>
      <c r="C65" s="55"/>
      <c r="D65" s="56"/>
      <c r="E65" s="57"/>
      <c r="F65" s="240"/>
    </row>
    <row r="66" spans="1:7" ht="19.5" customHeight="1">
      <c r="A66" s="12" t="s">
        <v>58</v>
      </c>
      <c r="B66" s="106">
        <f>+B67+B68</f>
        <v>0</v>
      </c>
      <c r="C66" s="107">
        <f>+C67+C68</f>
        <v>0</v>
      </c>
      <c r="D66" s="108">
        <f t="shared" ref="D66:D72" si="2">+B66+C66</f>
        <v>0</v>
      </c>
      <c r="E66" s="109">
        <f>SUM(E67:E68)</f>
        <v>393039076.90000069</v>
      </c>
      <c r="F66" s="110">
        <f>SUM(F67:F68)</f>
        <v>-30426524.630000003</v>
      </c>
    </row>
    <row r="67" spans="1:7" s="9" customFormat="1" ht="15" customHeight="1">
      <c r="A67" s="13" t="s">
        <v>246</v>
      </c>
      <c r="B67" s="111"/>
      <c r="C67" s="112"/>
      <c r="D67" s="113">
        <f t="shared" si="2"/>
        <v>0</v>
      </c>
      <c r="E67" s="114">
        <v>-30426524.630000003</v>
      </c>
      <c r="F67" s="115">
        <f>+E67</f>
        <v>-30426524.630000003</v>
      </c>
    </row>
    <row r="68" spans="1:7" ht="15" customHeight="1">
      <c r="A68" s="13" t="s">
        <v>42</v>
      </c>
      <c r="B68" s="111"/>
      <c r="C68" s="112"/>
      <c r="D68" s="113">
        <f t="shared" si="2"/>
        <v>0</v>
      </c>
      <c r="E68" s="114">
        <f>+G60</f>
        <v>423465601.53000069</v>
      </c>
      <c r="F68" s="115"/>
    </row>
    <row r="69" spans="1:7" ht="15" customHeight="1">
      <c r="A69" s="15" t="s">
        <v>59</v>
      </c>
      <c r="B69" s="116">
        <f>+B70+B71</f>
        <v>0</v>
      </c>
      <c r="C69" s="117">
        <f>+C70+C71</f>
        <v>0</v>
      </c>
      <c r="D69" s="118">
        <f t="shared" si="2"/>
        <v>0</v>
      </c>
      <c r="E69" s="119">
        <f>SUM(E70:E71)</f>
        <v>-176658675.96999985</v>
      </c>
      <c r="F69" s="120">
        <f>SUM(F70:F71)</f>
        <v>-176658675.96999985</v>
      </c>
    </row>
    <row r="70" spans="1:7" s="9" customFormat="1" ht="15" customHeight="1">
      <c r="A70" s="14" t="s">
        <v>43</v>
      </c>
      <c r="B70" s="121"/>
      <c r="C70" s="122"/>
      <c r="D70" s="123">
        <f t="shared" si="2"/>
        <v>0</v>
      </c>
      <c r="E70" s="31">
        <v>-270342941.25999987</v>
      </c>
      <c r="F70" s="124">
        <f>+E70</f>
        <v>-270342941.25999987</v>
      </c>
      <c r="G70" s="9" t="s">
        <v>235</v>
      </c>
    </row>
    <row r="71" spans="1:7" ht="15" customHeight="1" thickBot="1">
      <c r="A71" s="14" t="s">
        <v>44</v>
      </c>
      <c r="B71" s="125"/>
      <c r="C71" s="126"/>
      <c r="D71" s="127">
        <f t="shared" si="2"/>
        <v>0</v>
      </c>
      <c r="E71" s="31">
        <v>93684265.290000007</v>
      </c>
      <c r="F71" s="124">
        <f>+E71</f>
        <v>93684265.290000007</v>
      </c>
    </row>
    <row r="72" spans="1:7" ht="19.5" customHeight="1">
      <c r="A72" s="244" t="s">
        <v>60</v>
      </c>
      <c r="B72" s="128">
        <f>+B64+B66-B69</f>
        <v>-1.0000228881835938E-2</v>
      </c>
      <c r="C72" s="129">
        <f>+C64+C66-C69</f>
        <v>0</v>
      </c>
      <c r="D72" s="130">
        <f t="shared" si="2"/>
        <v>-1.0000228881835938E-2</v>
      </c>
      <c r="E72" s="131">
        <f>+E64+E66-E69</f>
        <v>9.9999308586120605E-3</v>
      </c>
      <c r="F72" s="132">
        <f>+F64+F66-F69</f>
        <v>9.9999308586120605E-3</v>
      </c>
    </row>
    <row r="73" spans="1:7">
      <c r="A73" s="6"/>
      <c r="B73" s="6"/>
      <c r="C73" s="6"/>
      <c r="D73" s="29"/>
      <c r="E73" s="7"/>
      <c r="F73" s="7"/>
    </row>
  </sheetData>
  <mergeCells count="8">
    <mergeCell ref="B1:D2"/>
    <mergeCell ref="E2:F2"/>
    <mergeCell ref="B3:D4"/>
    <mergeCell ref="E3:F3"/>
    <mergeCell ref="A58:F58"/>
    <mergeCell ref="A10:A11"/>
    <mergeCell ref="B10:D10"/>
    <mergeCell ref="E10:F10"/>
  </mergeCells>
  <pageMargins left="0.56527777777777777" right="0.59055118110236227" top="0.94488188976377963" bottom="0" header="0.77152777777777781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Normal="100" workbookViewId="0">
      <selection activeCell="C30" sqref="C30"/>
    </sheetView>
  </sheetViews>
  <sheetFormatPr baseColWidth="10" defaultColWidth="11.42578125" defaultRowHeight="15"/>
  <cols>
    <col min="1" max="1" width="54.85546875" style="491" customWidth="1"/>
    <col min="2" max="2" width="14" style="491" customWidth="1"/>
    <col min="3" max="3" width="13.140625" style="491" customWidth="1"/>
    <col min="4" max="4" width="14" style="491" customWidth="1"/>
    <col min="5" max="5" width="14.7109375" style="491" customWidth="1"/>
    <col min="6" max="16384" width="11.42578125" style="491"/>
  </cols>
  <sheetData>
    <row r="1" spans="1:5">
      <c r="A1" s="542"/>
      <c r="B1" s="623" t="s">
        <v>279</v>
      </c>
      <c r="C1" s="624"/>
      <c r="D1" s="543"/>
      <c r="E1" s="544"/>
    </row>
    <row r="2" spans="1:5" ht="21">
      <c r="A2" s="545"/>
      <c r="B2" s="560"/>
      <c r="C2" s="590"/>
      <c r="D2" s="603" t="s">
        <v>295</v>
      </c>
      <c r="E2" s="604"/>
    </row>
    <row r="3" spans="1:5" ht="25.5" customHeight="1">
      <c r="A3" s="546"/>
      <c r="B3" s="591" t="s">
        <v>296</v>
      </c>
      <c r="C3" s="592"/>
      <c r="D3" s="611" t="s">
        <v>282</v>
      </c>
      <c r="E3" s="612"/>
    </row>
    <row r="4" spans="1:5" ht="15.75" thickBot="1">
      <c r="A4" s="547" t="s">
        <v>283</v>
      </c>
      <c r="B4" s="548"/>
      <c r="C4" s="549"/>
      <c r="D4" s="548"/>
      <c r="E4" s="549"/>
    </row>
    <row r="5" spans="1:5" ht="15.75" thickBot="1">
      <c r="A5" s="625" t="s">
        <v>253</v>
      </c>
      <c r="B5" s="626"/>
      <c r="C5" s="626"/>
      <c r="D5" s="626"/>
      <c r="E5" s="627"/>
    </row>
    <row r="6" spans="1:5" ht="15.75">
      <c r="A6" s="230" t="s">
        <v>314</v>
      </c>
      <c r="B6" s="231"/>
      <c r="C6" s="232" t="s">
        <v>233</v>
      </c>
      <c r="D6" s="492"/>
      <c r="E6" s="493" t="s">
        <v>254</v>
      </c>
    </row>
    <row r="7" spans="1:5">
      <c r="A7" s="494" t="s">
        <v>255</v>
      </c>
      <c r="B7" s="492"/>
      <c r="C7" s="492"/>
      <c r="D7" s="492"/>
      <c r="E7" s="495"/>
    </row>
    <row r="8" spans="1:5">
      <c r="A8" s="496" t="s">
        <v>256</v>
      </c>
      <c r="B8" s="492"/>
      <c r="C8" s="492"/>
      <c r="D8" s="492"/>
      <c r="E8" s="497"/>
    </row>
    <row r="9" spans="1:5">
      <c r="A9" s="628" t="s">
        <v>65</v>
      </c>
      <c r="B9" s="629" t="s">
        <v>152</v>
      </c>
      <c r="C9" s="629"/>
      <c r="D9" s="629"/>
      <c r="E9" s="630"/>
    </row>
    <row r="10" spans="1:5">
      <c r="A10" s="628"/>
      <c r="B10" s="631" t="s">
        <v>257</v>
      </c>
      <c r="C10" s="631" t="s">
        <v>258</v>
      </c>
      <c r="D10" s="633" t="s">
        <v>259</v>
      </c>
      <c r="E10" s="635" t="s">
        <v>62</v>
      </c>
    </row>
    <row r="11" spans="1:5">
      <c r="A11" s="628"/>
      <c r="B11" s="632"/>
      <c r="C11" s="632"/>
      <c r="D11" s="634"/>
      <c r="E11" s="635"/>
    </row>
    <row r="12" spans="1:5">
      <c r="A12" s="628"/>
      <c r="B12" s="632"/>
      <c r="C12" s="632"/>
      <c r="D12" s="634"/>
      <c r="E12" s="635"/>
    </row>
    <row r="13" spans="1:5" hidden="1">
      <c r="A13" s="498"/>
      <c r="B13" s="499"/>
      <c r="C13" s="499"/>
      <c r="D13" s="499"/>
      <c r="E13" s="500"/>
    </row>
    <row r="14" spans="1:5">
      <c r="A14" s="501" t="s">
        <v>260</v>
      </c>
      <c r="B14" s="502">
        <f>+B15+B16+B17</f>
        <v>234</v>
      </c>
      <c r="C14" s="502">
        <f>+C15+C16</f>
        <v>8</v>
      </c>
      <c r="D14" s="502">
        <f>+D15+D16</f>
        <v>0</v>
      </c>
      <c r="E14" s="503">
        <f>+B14+C14+D14</f>
        <v>242</v>
      </c>
    </row>
    <row r="15" spans="1:5">
      <c r="A15" s="504" t="s">
        <v>261</v>
      </c>
      <c r="B15" s="505">
        <v>223</v>
      </c>
      <c r="C15" s="505">
        <v>3</v>
      </c>
      <c r="D15" s="505">
        <v>0</v>
      </c>
      <c r="E15" s="506">
        <f>+B15+C15+D15</f>
        <v>226</v>
      </c>
    </row>
    <row r="16" spans="1:5">
      <c r="A16" s="507" t="s">
        <v>262</v>
      </c>
      <c r="B16" s="505">
        <v>8</v>
      </c>
      <c r="C16" s="505">
        <v>5</v>
      </c>
      <c r="D16" s="505">
        <v>0</v>
      </c>
      <c r="E16" s="506">
        <f>+B16+C16+D16</f>
        <v>13</v>
      </c>
    </row>
    <row r="17" spans="1:8">
      <c r="A17" s="508" t="s">
        <v>263</v>
      </c>
      <c r="B17" s="502">
        <v>3</v>
      </c>
      <c r="C17" s="502">
        <v>0</v>
      </c>
      <c r="D17" s="502">
        <v>0</v>
      </c>
      <c r="E17" s="503">
        <f>B17+C17+D17</f>
        <v>3</v>
      </c>
    </row>
    <row r="18" spans="1:8">
      <c r="A18" s="509" t="s">
        <v>264</v>
      </c>
      <c r="B18" s="510">
        <v>115</v>
      </c>
      <c r="C18" s="510">
        <v>0</v>
      </c>
      <c r="D18" s="510">
        <v>0</v>
      </c>
      <c r="E18" s="511">
        <f t="shared" ref="E18:E30" si="0">+B18+C18+D18</f>
        <v>115</v>
      </c>
      <c r="H18" s="512"/>
    </row>
    <row r="19" spans="1:8">
      <c r="A19" s="513" t="s">
        <v>265</v>
      </c>
      <c r="B19" s="514">
        <f>+B14+B17+B18</f>
        <v>352</v>
      </c>
      <c r="C19" s="514">
        <f>+C14+C17+C18</f>
        <v>8</v>
      </c>
      <c r="D19" s="514">
        <f>+D14+D17+D18</f>
        <v>0</v>
      </c>
      <c r="E19" s="515">
        <f t="shared" si="0"/>
        <v>360</v>
      </c>
    </row>
    <row r="20" spans="1:8">
      <c r="A20" s="516" t="s">
        <v>266</v>
      </c>
      <c r="B20" s="517">
        <f>+B21+B22+B23</f>
        <v>18</v>
      </c>
      <c r="C20" s="517">
        <f>+C21+C22+C23</f>
        <v>0</v>
      </c>
      <c r="D20" s="517">
        <f>+D21+D22+D23</f>
        <v>0</v>
      </c>
      <c r="E20" s="518">
        <f t="shared" si="0"/>
        <v>18</v>
      </c>
    </row>
    <row r="21" spans="1:8">
      <c r="A21" s="519" t="s">
        <v>267</v>
      </c>
      <c r="B21" s="505">
        <v>0</v>
      </c>
      <c r="C21" s="505">
        <v>0</v>
      </c>
      <c r="D21" s="505">
        <v>0</v>
      </c>
      <c r="E21" s="506">
        <f t="shared" si="0"/>
        <v>0</v>
      </c>
    </row>
    <row r="22" spans="1:8">
      <c r="A22" s="519" t="s">
        <v>268</v>
      </c>
      <c r="B22" s="505">
        <v>18</v>
      </c>
      <c r="C22" s="505">
        <v>0</v>
      </c>
      <c r="D22" s="505">
        <v>0</v>
      </c>
      <c r="E22" s="506">
        <f t="shared" si="0"/>
        <v>18</v>
      </c>
    </row>
    <row r="23" spans="1:8">
      <c r="A23" s="519" t="s">
        <v>269</v>
      </c>
      <c r="B23" s="505">
        <v>0</v>
      </c>
      <c r="C23" s="505">
        <v>0</v>
      </c>
      <c r="D23" s="505">
        <v>0</v>
      </c>
      <c r="E23" s="506">
        <f t="shared" si="0"/>
        <v>0</v>
      </c>
    </row>
    <row r="24" spans="1:8">
      <c r="A24" s="508" t="s">
        <v>270</v>
      </c>
      <c r="B24" s="502">
        <f>+B25+B26+B27</f>
        <v>398</v>
      </c>
      <c r="C24" s="502">
        <f>+C25+C26+C27</f>
        <v>0</v>
      </c>
      <c r="D24" s="502">
        <f>+D25+D26+D27</f>
        <v>0</v>
      </c>
      <c r="E24" s="503">
        <f t="shared" si="0"/>
        <v>398</v>
      </c>
    </row>
    <row r="25" spans="1:8">
      <c r="A25" s="519" t="s">
        <v>267</v>
      </c>
      <c r="B25" s="520">
        <v>0</v>
      </c>
      <c r="C25" s="520">
        <v>0</v>
      </c>
      <c r="D25" s="520">
        <v>0</v>
      </c>
      <c r="E25" s="506">
        <f t="shared" si="0"/>
        <v>0</v>
      </c>
    </row>
    <row r="26" spans="1:8">
      <c r="A26" s="519" t="s">
        <v>268</v>
      </c>
      <c r="B26" s="520">
        <v>398</v>
      </c>
      <c r="C26" s="520">
        <v>0</v>
      </c>
      <c r="D26" s="520">
        <v>0</v>
      </c>
      <c r="E26" s="506">
        <f t="shared" si="0"/>
        <v>398</v>
      </c>
    </row>
    <row r="27" spans="1:8">
      <c r="A27" s="519" t="s">
        <v>269</v>
      </c>
      <c r="B27" s="520">
        <v>0</v>
      </c>
      <c r="C27" s="520">
        <v>0</v>
      </c>
      <c r="D27" s="520">
        <v>0</v>
      </c>
      <c r="E27" s="506">
        <f t="shared" si="0"/>
        <v>0</v>
      </c>
    </row>
    <row r="28" spans="1:8">
      <c r="A28" s="509" t="s">
        <v>271</v>
      </c>
      <c r="B28" s="510">
        <v>0</v>
      </c>
      <c r="C28" s="510">
        <v>0</v>
      </c>
      <c r="D28" s="510">
        <v>0</v>
      </c>
      <c r="E28" s="511">
        <f t="shared" si="0"/>
        <v>0</v>
      </c>
    </row>
    <row r="29" spans="1:8">
      <c r="A29" s="513" t="s">
        <v>265</v>
      </c>
      <c r="B29" s="514">
        <f>+B20+B24+B28</f>
        <v>416</v>
      </c>
      <c r="C29" s="514">
        <f>+C20+C24+C28</f>
        <v>0</v>
      </c>
      <c r="D29" s="514">
        <f>+D20+D24+D28</f>
        <v>0</v>
      </c>
      <c r="E29" s="515">
        <f t="shared" si="0"/>
        <v>416</v>
      </c>
    </row>
    <row r="30" spans="1:8" ht="15.75" thickBot="1">
      <c r="A30" s="521" t="s">
        <v>62</v>
      </c>
      <c r="B30" s="522">
        <f>+B19+B29</f>
        <v>768</v>
      </c>
      <c r="C30" s="522">
        <f>+C19+C29</f>
        <v>8</v>
      </c>
      <c r="D30" s="522">
        <f>+D19+D29</f>
        <v>0</v>
      </c>
      <c r="E30" s="523">
        <f t="shared" si="0"/>
        <v>776</v>
      </c>
    </row>
    <row r="31" spans="1:8">
      <c r="A31" s="524"/>
    </row>
    <row r="32" spans="1:8">
      <c r="A32" s="525"/>
    </row>
    <row r="33" spans="1:8">
      <c r="A33" s="525"/>
      <c r="H33" s="526"/>
    </row>
  </sheetData>
  <mergeCells count="10">
    <mergeCell ref="B1:C1"/>
    <mergeCell ref="D2:E2"/>
    <mergeCell ref="D3:E3"/>
    <mergeCell ref="A5:E5"/>
    <mergeCell ref="A9:A12"/>
    <mergeCell ref="B9:E9"/>
    <mergeCell ref="B10:B12"/>
    <mergeCell ref="C10:C12"/>
    <mergeCell ref="D10:D12"/>
    <mergeCell ref="E10:E1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A7" zoomScaleNormal="100" workbookViewId="0">
      <selection activeCell="B30" sqref="B30"/>
    </sheetView>
  </sheetViews>
  <sheetFormatPr baseColWidth="10" defaultColWidth="11.42578125" defaultRowHeight="15"/>
  <cols>
    <col min="1" max="1" width="54.85546875" style="491" customWidth="1"/>
    <col min="2" max="2" width="28.28515625" style="491" bestFit="1" customWidth="1"/>
    <col min="3" max="3" width="16.42578125" style="491" customWidth="1"/>
    <col min="4" max="4" width="14" style="491" customWidth="1"/>
    <col min="5" max="5" width="17" style="491" customWidth="1"/>
    <col min="6" max="16384" width="11.42578125" style="491"/>
  </cols>
  <sheetData>
    <row r="1" spans="1:5">
      <c r="A1" s="542"/>
      <c r="B1" s="623" t="s">
        <v>279</v>
      </c>
      <c r="C1" s="624"/>
      <c r="D1" s="543"/>
      <c r="E1" s="544"/>
    </row>
    <row r="2" spans="1:5" ht="21">
      <c r="A2" s="545"/>
      <c r="B2" s="560"/>
      <c r="C2" s="590"/>
      <c r="D2" s="603" t="s">
        <v>297</v>
      </c>
      <c r="E2" s="604"/>
    </row>
    <row r="3" spans="1:5" ht="20.25">
      <c r="A3" s="546"/>
      <c r="B3" s="591" t="s">
        <v>298</v>
      </c>
      <c r="C3" s="592"/>
      <c r="D3" s="611" t="s">
        <v>282</v>
      </c>
      <c r="E3" s="612"/>
    </row>
    <row r="4" spans="1:5" ht="15.75" thickBot="1">
      <c r="A4" s="547" t="s">
        <v>283</v>
      </c>
      <c r="B4" s="548"/>
      <c r="C4" s="549"/>
      <c r="D4" s="548"/>
      <c r="E4" s="549"/>
    </row>
    <row r="5" spans="1:5" ht="15.75" thickBot="1">
      <c r="A5" s="625" t="s">
        <v>253</v>
      </c>
      <c r="B5" s="626"/>
      <c r="C5" s="626"/>
      <c r="D5" s="626"/>
      <c r="E5" s="627"/>
    </row>
    <row r="6" spans="1:5">
      <c r="A6" s="527" t="s">
        <v>272</v>
      </c>
      <c r="B6" s="492"/>
      <c r="C6" s="492"/>
      <c r="D6" s="492"/>
      <c r="E6" s="493"/>
    </row>
    <row r="7" spans="1:5" ht="15.75">
      <c r="A7" s="230" t="s">
        <v>314</v>
      </c>
      <c r="B7" s="231"/>
      <c r="C7" s="232" t="s">
        <v>233</v>
      </c>
      <c r="D7" s="492"/>
      <c r="E7" s="493"/>
    </row>
    <row r="8" spans="1:5" ht="16.5" customHeight="1">
      <c r="A8" s="496" t="s">
        <v>63</v>
      </c>
      <c r="B8" s="492"/>
      <c r="C8" s="492"/>
      <c r="D8" s="492"/>
      <c r="E8" s="493" t="s">
        <v>273</v>
      </c>
    </row>
    <row r="9" spans="1:5" ht="23.25" customHeight="1">
      <c r="A9" s="628" t="s">
        <v>65</v>
      </c>
      <c r="B9" s="629" t="s">
        <v>152</v>
      </c>
      <c r="C9" s="629"/>
      <c r="D9" s="629"/>
      <c r="E9" s="630"/>
    </row>
    <row r="10" spans="1:5" ht="24" customHeight="1">
      <c r="A10" s="628"/>
      <c r="B10" s="631" t="s">
        <v>257</v>
      </c>
      <c r="C10" s="631" t="s">
        <v>258</v>
      </c>
      <c r="D10" s="633" t="s">
        <v>259</v>
      </c>
      <c r="E10" s="635" t="s">
        <v>62</v>
      </c>
    </row>
    <row r="11" spans="1:5" ht="15" customHeight="1">
      <c r="A11" s="628"/>
      <c r="B11" s="632"/>
      <c r="C11" s="632"/>
      <c r="D11" s="634"/>
      <c r="E11" s="635"/>
    </row>
    <row r="12" spans="1:5" ht="26.25" customHeight="1">
      <c r="A12" s="628"/>
      <c r="B12" s="632"/>
      <c r="C12" s="632"/>
      <c r="D12" s="634"/>
      <c r="E12" s="635"/>
    </row>
    <row r="13" spans="1:5" hidden="1">
      <c r="A13" s="498"/>
      <c r="B13" s="499"/>
      <c r="C13" s="499"/>
      <c r="D13" s="499"/>
      <c r="E13" s="500"/>
    </row>
    <row r="14" spans="1:5" ht="19.5" customHeight="1">
      <c r="A14" s="501" t="s">
        <v>260</v>
      </c>
      <c r="B14" s="528">
        <f>+B15+B16+B17</f>
        <v>240000000</v>
      </c>
      <c r="C14" s="528">
        <f>+C15+C16</f>
        <v>23900000</v>
      </c>
      <c r="D14" s="528">
        <f>+D15+D16</f>
        <v>0</v>
      </c>
      <c r="E14" s="529">
        <f>+B14+C14+D14</f>
        <v>263900000</v>
      </c>
    </row>
    <row r="15" spans="1:5" ht="17.25" customHeight="1">
      <c r="A15" s="504" t="s">
        <v>261</v>
      </c>
      <c r="B15" s="530">
        <f>214000000-C15</f>
        <v>211200000</v>
      </c>
      <c r="C15" s="530">
        <v>2800000</v>
      </c>
      <c r="D15" s="530">
        <v>0</v>
      </c>
      <c r="E15" s="531">
        <f>+B15+C15+D15</f>
        <v>214000000</v>
      </c>
    </row>
    <row r="16" spans="1:5">
      <c r="A16" s="507" t="s">
        <v>262</v>
      </c>
      <c r="B16" s="530">
        <v>26900000</v>
      </c>
      <c r="C16" s="530">
        <v>21100000</v>
      </c>
      <c r="D16" s="530">
        <v>0</v>
      </c>
      <c r="E16" s="531">
        <f>+B16+C16+D16</f>
        <v>48000000</v>
      </c>
    </row>
    <row r="17" spans="1:8" ht="16.5" customHeight="1">
      <c r="A17" s="508" t="s">
        <v>263</v>
      </c>
      <c r="B17" s="596">
        <v>1900000</v>
      </c>
      <c r="C17" s="528">
        <v>0</v>
      </c>
      <c r="D17" s="528">
        <v>0</v>
      </c>
      <c r="E17" s="529">
        <f>B17+C17+D17</f>
        <v>1900000</v>
      </c>
    </row>
    <row r="18" spans="1:8" ht="21" customHeight="1">
      <c r="A18" s="509" t="s">
        <v>264</v>
      </c>
      <c r="B18" s="532">
        <v>21000000</v>
      </c>
      <c r="C18" s="532">
        <v>0</v>
      </c>
      <c r="D18" s="532">
        <v>0</v>
      </c>
      <c r="E18" s="533">
        <f t="shared" ref="E18:E30" si="0">+B18+C18+D18</f>
        <v>21000000</v>
      </c>
      <c r="H18" s="512"/>
    </row>
    <row r="19" spans="1:8" ht="24.95" customHeight="1">
      <c r="A19" s="513" t="s">
        <v>265</v>
      </c>
      <c r="B19" s="534">
        <f>+B14+B17+B18</f>
        <v>262900000</v>
      </c>
      <c r="C19" s="534">
        <f>+C14+C17+C18</f>
        <v>23900000</v>
      </c>
      <c r="D19" s="534">
        <f>+D14+D17+D18</f>
        <v>0</v>
      </c>
      <c r="E19" s="535">
        <f t="shared" si="0"/>
        <v>286800000</v>
      </c>
    </row>
    <row r="20" spans="1:8" ht="19.5" customHeight="1">
      <c r="A20" s="516" t="s">
        <v>266</v>
      </c>
      <c r="B20" s="536">
        <f>+B21+B22+B23</f>
        <v>8185000</v>
      </c>
      <c r="C20" s="536">
        <f>+C21+C22+C23</f>
        <v>0</v>
      </c>
      <c r="D20" s="536">
        <f>+D21+D22+D23</f>
        <v>0</v>
      </c>
      <c r="E20" s="537">
        <f t="shared" si="0"/>
        <v>8185000</v>
      </c>
    </row>
    <row r="21" spans="1:8" ht="16.5" customHeight="1">
      <c r="A21" s="519" t="s">
        <v>267</v>
      </c>
      <c r="B21" s="530">
        <v>0</v>
      </c>
      <c r="C21" s="530">
        <v>0</v>
      </c>
      <c r="D21" s="530">
        <v>0</v>
      </c>
      <c r="E21" s="531">
        <f t="shared" si="0"/>
        <v>0</v>
      </c>
    </row>
    <row r="22" spans="1:8" ht="18" customHeight="1">
      <c r="A22" s="519" t="s">
        <v>268</v>
      </c>
      <c r="B22" s="530">
        <f>2375000+1890000+1260000+2660000</f>
        <v>8185000</v>
      </c>
      <c r="C22" s="530">
        <v>0</v>
      </c>
      <c r="D22" s="530">
        <v>0</v>
      </c>
      <c r="E22" s="531">
        <f t="shared" si="0"/>
        <v>8185000</v>
      </c>
    </row>
    <row r="23" spans="1:8" ht="19.5" customHeight="1">
      <c r="A23" s="519" t="s">
        <v>269</v>
      </c>
      <c r="B23" s="530">
        <v>0</v>
      </c>
      <c r="C23" s="530">
        <v>0</v>
      </c>
      <c r="D23" s="530">
        <v>0</v>
      </c>
      <c r="E23" s="531">
        <f t="shared" si="0"/>
        <v>0</v>
      </c>
    </row>
    <row r="24" spans="1:8" ht="19.5" customHeight="1">
      <c r="A24" s="508" t="s">
        <v>270</v>
      </c>
      <c r="B24" s="528">
        <f>+B25+B26+B27</f>
        <v>12600000</v>
      </c>
      <c r="C24" s="528">
        <f>+C25+C26+C27</f>
        <v>0</v>
      </c>
      <c r="D24" s="528">
        <f>+D25+D26+D27</f>
        <v>0</v>
      </c>
      <c r="E24" s="529">
        <f t="shared" si="0"/>
        <v>12600000</v>
      </c>
    </row>
    <row r="25" spans="1:8">
      <c r="A25" s="519" t="s">
        <v>267</v>
      </c>
      <c r="B25" s="538">
        <v>0</v>
      </c>
      <c r="C25" s="538">
        <v>0</v>
      </c>
      <c r="D25" s="538">
        <v>0</v>
      </c>
      <c r="E25" s="531">
        <f t="shared" si="0"/>
        <v>0</v>
      </c>
    </row>
    <row r="26" spans="1:8">
      <c r="A26" s="519" t="s">
        <v>268</v>
      </c>
      <c r="B26" s="538">
        <v>0</v>
      </c>
      <c r="C26" s="538">
        <v>0</v>
      </c>
      <c r="D26" s="538">
        <v>0</v>
      </c>
      <c r="E26" s="531">
        <f t="shared" si="0"/>
        <v>0</v>
      </c>
    </row>
    <row r="27" spans="1:8">
      <c r="A27" s="519" t="s">
        <v>269</v>
      </c>
      <c r="B27" s="538">
        <v>12600000</v>
      </c>
      <c r="C27" s="538">
        <v>0</v>
      </c>
      <c r="D27" s="538">
        <v>0</v>
      </c>
      <c r="E27" s="531">
        <f t="shared" si="0"/>
        <v>12600000</v>
      </c>
    </row>
    <row r="28" spans="1:8">
      <c r="A28" s="509" t="s">
        <v>271</v>
      </c>
      <c r="B28" s="532">
        <v>0</v>
      </c>
      <c r="C28" s="532">
        <v>0</v>
      </c>
      <c r="D28" s="532">
        <v>0</v>
      </c>
      <c r="E28" s="533">
        <f t="shared" si="0"/>
        <v>0</v>
      </c>
    </row>
    <row r="29" spans="1:8" ht="24.95" customHeight="1">
      <c r="A29" s="513" t="s">
        <v>265</v>
      </c>
      <c r="B29" s="534">
        <f>+B20+B24+B28</f>
        <v>20785000</v>
      </c>
      <c r="C29" s="534">
        <f>+C20+C24+C28</f>
        <v>0</v>
      </c>
      <c r="D29" s="534">
        <f>+D20+D24+D28</f>
        <v>0</v>
      </c>
      <c r="E29" s="535">
        <f t="shared" si="0"/>
        <v>20785000</v>
      </c>
    </row>
    <row r="30" spans="1:8" ht="15.75" thickBot="1">
      <c r="A30" s="521" t="s">
        <v>62</v>
      </c>
      <c r="B30" s="539">
        <f>+B19+B29</f>
        <v>283685000</v>
      </c>
      <c r="C30" s="539">
        <f>+C19+C29</f>
        <v>23900000</v>
      </c>
      <c r="D30" s="539">
        <f>+D19+D29</f>
        <v>0</v>
      </c>
      <c r="E30" s="540">
        <f t="shared" si="0"/>
        <v>307585000</v>
      </c>
    </row>
    <row r="31" spans="1:8">
      <c r="A31" s="525"/>
    </row>
  </sheetData>
  <mergeCells count="10">
    <mergeCell ref="B1:C1"/>
    <mergeCell ref="D2:E2"/>
    <mergeCell ref="D3:E3"/>
    <mergeCell ref="A5:E5"/>
    <mergeCell ref="A9:A12"/>
    <mergeCell ref="B9:E9"/>
    <mergeCell ref="B10:B12"/>
    <mergeCell ref="C10:C12"/>
    <mergeCell ref="D10:D12"/>
    <mergeCell ref="E10:E1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4"/>
  <sheetViews>
    <sheetView topLeftCell="A13" zoomScaleNormal="100" workbookViewId="0">
      <selection activeCell="B6" sqref="B6"/>
    </sheetView>
  </sheetViews>
  <sheetFormatPr baseColWidth="10" defaultRowHeight="15"/>
  <cols>
    <col min="1" max="1" width="9.7109375" customWidth="1"/>
    <col min="2" max="2" width="46.5703125" customWidth="1"/>
    <col min="3" max="3" width="9.7109375" customWidth="1"/>
    <col min="4" max="4" width="11.85546875" bestFit="1" customWidth="1"/>
    <col min="5" max="5" width="10.140625" customWidth="1"/>
    <col min="6" max="6" width="7.7109375" customWidth="1"/>
    <col min="7" max="7" width="8.28515625" customWidth="1"/>
    <col min="8" max="8" width="20.85546875" bestFit="1" customWidth="1"/>
    <col min="9" max="9" width="8.42578125" customWidth="1"/>
    <col min="10" max="10" width="8" customWidth="1"/>
    <col min="11" max="11" width="11.140625" bestFit="1" customWidth="1"/>
    <col min="12" max="12" width="20.85546875" bestFit="1" customWidth="1"/>
    <col min="14" max="14" width="30" bestFit="1" customWidth="1"/>
    <col min="15" max="15" width="16.7109375" style="594" bestFit="1" customWidth="1"/>
  </cols>
  <sheetData>
    <row r="1" spans="1:25">
      <c r="B1" s="639"/>
      <c r="C1" s="640"/>
      <c r="D1" s="640"/>
      <c r="E1" s="641"/>
      <c r="F1" s="597" t="s">
        <v>279</v>
      </c>
      <c r="G1" s="598"/>
      <c r="H1" s="598"/>
      <c r="I1" s="599"/>
      <c r="J1" s="543"/>
      <c r="K1" s="552"/>
      <c r="L1" s="544"/>
    </row>
    <row r="2" spans="1:25" ht="21">
      <c r="B2" s="642"/>
      <c r="C2" s="643"/>
      <c r="D2" s="643"/>
      <c r="E2" s="644"/>
      <c r="F2" s="600"/>
      <c r="G2" s="601"/>
      <c r="H2" s="601"/>
      <c r="I2" s="602"/>
      <c r="J2" s="603" t="s">
        <v>284</v>
      </c>
      <c r="K2" s="645"/>
      <c r="L2" s="604"/>
    </row>
    <row r="3" spans="1:25">
      <c r="B3" s="642"/>
      <c r="C3" s="643"/>
      <c r="D3" s="643"/>
      <c r="E3" s="644"/>
      <c r="F3" s="646" t="s">
        <v>285</v>
      </c>
      <c r="G3" s="647"/>
      <c r="H3" s="647"/>
      <c r="I3" s="648"/>
      <c r="J3" s="611" t="s">
        <v>282</v>
      </c>
      <c r="K3" s="652"/>
      <c r="L3" s="612"/>
    </row>
    <row r="4" spans="1:25" ht="15.75" thickBot="1">
      <c r="B4" s="653" t="s">
        <v>283</v>
      </c>
      <c r="C4" s="654"/>
      <c r="D4" s="654"/>
      <c r="E4" s="655"/>
      <c r="F4" s="649"/>
      <c r="G4" s="650"/>
      <c r="H4" s="650"/>
      <c r="I4" s="651"/>
      <c r="J4" s="548"/>
      <c r="K4" s="553"/>
      <c r="L4" s="549"/>
    </row>
    <row r="5" spans="1:25" ht="24.75">
      <c r="B5" s="233" t="s">
        <v>64</v>
      </c>
      <c r="C5" s="234"/>
      <c r="D5" s="234"/>
      <c r="E5" s="554" t="s">
        <v>286</v>
      </c>
      <c r="F5" s="235"/>
      <c r="G5" s="555"/>
      <c r="H5" s="555"/>
      <c r="I5" s="555"/>
      <c r="J5" s="555"/>
      <c r="K5" s="636" t="s">
        <v>66</v>
      </c>
      <c r="L5" s="637"/>
    </row>
    <row r="6" spans="1:25" ht="15.75">
      <c r="B6" s="230" t="s">
        <v>314</v>
      </c>
      <c r="C6" s="150"/>
      <c r="D6" s="150"/>
      <c r="E6" s="150"/>
      <c r="F6" s="150"/>
      <c r="G6" s="150"/>
      <c r="H6" s="150"/>
      <c r="I6" s="151"/>
      <c r="J6" s="152"/>
      <c r="K6" s="152"/>
      <c r="L6" s="153"/>
    </row>
    <row r="7" spans="1:25" ht="15.75" thickBot="1">
      <c r="B7" s="236" t="s">
        <v>135</v>
      </c>
      <c r="C7" s="541" t="s">
        <v>67</v>
      </c>
      <c r="D7" s="541" t="s">
        <v>68</v>
      </c>
      <c r="E7" s="237"/>
      <c r="F7" s="237" t="s">
        <v>69</v>
      </c>
      <c r="G7" s="237"/>
      <c r="H7" s="237" t="s">
        <v>70</v>
      </c>
      <c r="I7" s="638" t="s">
        <v>71</v>
      </c>
      <c r="J7" s="638"/>
      <c r="K7" s="541" t="s">
        <v>72</v>
      </c>
      <c r="L7" s="238" t="s">
        <v>73</v>
      </c>
    </row>
    <row r="8" spans="1:25" ht="15" customHeight="1">
      <c r="A8" s="152"/>
      <c r="B8" s="660" t="s">
        <v>74</v>
      </c>
      <c r="C8" s="656" t="s">
        <v>75</v>
      </c>
      <c r="D8" s="656" t="s">
        <v>76</v>
      </c>
      <c r="E8" s="656" t="s">
        <v>77</v>
      </c>
      <c r="F8" s="656" t="s">
        <v>78</v>
      </c>
      <c r="G8" s="656"/>
      <c r="H8" s="656" t="s">
        <v>79</v>
      </c>
      <c r="I8" s="656" t="s">
        <v>80</v>
      </c>
      <c r="J8" s="656"/>
      <c r="K8" s="656" t="s">
        <v>81</v>
      </c>
      <c r="L8" s="658" t="s">
        <v>82</v>
      </c>
      <c r="M8" s="152"/>
      <c r="N8" s="152"/>
      <c r="O8" s="595"/>
      <c r="P8" s="152"/>
      <c r="Q8" s="152"/>
      <c r="R8" s="152"/>
      <c r="S8" s="152"/>
      <c r="T8" s="152"/>
      <c r="U8" s="152"/>
      <c r="V8" s="152"/>
    </row>
    <row r="9" spans="1:25" ht="15.75" thickBot="1">
      <c r="A9" s="152"/>
      <c r="B9" s="661"/>
      <c r="C9" s="657"/>
      <c r="D9" s="657"/>
      <c r="E9" s="657"/>
      <c r="F9" s="154" t="s">
        <v>83</v>
      </c>
      <c r="G9" s="154" t="s">
        <v>84</v>
      </c>
      <c r="H9" s="657"/>
      <c r="I9" s="154" t="s">
        <v>83</v>
      </c>
      <c r="J9" s="154" t="s">
        <v>84</v>
      </c>
      <c r="K9" s="657"/>
      <c r="L9" s="659"/>
      <c r="M9" s="152"/>
      <c r="N9" s="152"/>
      <c r="O9" s="595"/>
      <c r="P9" s="152"/>
      <c r="Q9" s="152"/>
      <c r="R9" s="152"/>
      <c r="S9" s="152"/>
      <c r="T9" s="152"/>
      <c r="U9" s="152"/>
      <c r="V9" s="152"/>
    </row>
    <row r="10" spans="1:25" s="157" customFormat="1">
      <c r="A10" s="152"/>
      <c r="B10" s="155" t="s">
        <v>85</v>
      </c>
      <c r="C10" s="156"/>
      <c r="D10" s="156"/>
      <c r="E10" s="156"/>
      <c r="F10" s="156"/>
      <c r="G10" s="156"/>
      <c r="H10" s="475"/>
      <c r="I10" s="475"/>
      <c r="J10" s="475"/>
      <c r="K10" s="475"/>
      <c r="L10" s="476">
        <f>+L11+L22</f>
        <v>421931043.32000005</v>
      </c>
      <c r="M10" s="152"/>
      <c r="N10" s="152"/>
      <c r="O10" s="595"/>
      <c r="P10" s="152"/>
      <c r="Q10" s="152"/>
      <c r="R10" s="152"/>
      <c r="S10" s="152"/>
      <c r="T10" s="152"/>
      <c r="U10" s="152"/>
      <c r="V10" s="152"/>
      <c r="W10"/>
      <c r="X10"/>
      <c r="Y10" s="152"/>
    </row>
    <row r="11" spans="1:25" s="160" customFormat="1">
      <c r="A11" s="152"/>
      <c r="B11" s="158" t="s">
        <v>86</v>
      </c>
      <c r="C11" s="159"/>
      <c r="D11" s="159"/>
      <c r="E11" s="159"/>
      <c r="F11" s="159"/>
      <c r="G11" s="159"/>
      <c r="H11" s="477"/>
      <c r="I11" s="477"/>
      <c r="J11" s="477"/>
      <c r="K11" s="477"/>
      <c r="L11" s="478">
        <f>+L12+L13+L14+L15+L16+L17+L18+L19+L20+L21</f>
        <v>421931043.32000005</v>
      </c>
      <c r="M11" s="152"/>
      <c r="N11" s="152"/>
      <c r="O11" s="595"/>
      <c r="P11" s="152"/>
      <c r="Q11" s="152"/>
      <c r="R11" s="152"/>
      <c r="S11" s="152"/>
      <c r="T11" s="152"/>
      <c r="U11" s="152"/>
      <c r="V11" s="152"/>
      <c r="W11"/>
      <c r="X11"/>
      <c r="Y11" s="152"/>
    </row>
    <row r="12" spans="1:25">
      <c r="A12" s="152"/>
      <c r="B12" s="161" t="s">
        <v>87</v>
      </c>
      <c r="C12" s="162"/>
      <c r="D12" s="162">
        <v>3</v>
      </c>
      <c r="E12" s="162"/>
      <c r="F12" s="162"/>
      <c r="G12" s="162"/>
      <c r="H12" s="479">
        <v>18613652.789999999</v>
      </c>
      <c r="I12" s="479"/>
      <c r="J12" s="479"/>
      <c r="K12" s="479"/>
      <c r="L12" s="480">
        <f>+H12</f>
        <v>18613652.789999999</v>
      </c>
      <c r="M12" s="152"/>
      <c r="N12" s="152"/>
      <c r="O12" s="595"/>
      <c r="P12" s="152"/>
      <c r="Q12" s="152"/>
      <c r="R12" s="152"/>
      <c r="S12" s="152"/>
      <c r="T12" s="152"/>
      <c r="U12" s="152"/>
      <c r="V12" s="152"/>
      <c r="Y12" s="152"/>
    </row>
    <row r="13" spans="1:25">
      <c r="A13" s="152"/>
      <c r="B13" s="161" t="s">
        <v>88</v>
      </c>
      <c r="C13" s="162"/>
      <c r="D13" s="162">
        <v>3</v>
      </c>
      <c r="E13" s="162"/>
      <c r="F13" s="162"/>
      <c r="G13" s="162"/>
      <c r="H13" s="479">
        <v>10290722.75</v>
      </c>
      <c r="I13" s="479"/>
      <c r="J13" s="479"/>
      <c r="K13" s="479"/>
      <c r="L13" s="480">
        <f>+H13</f>
        <v>10290722.75</v>
      </c>
      <c r="M13" s="152"/>
      <c r="N13" s="152"/>
      <c r="O13" s="595"/>
      <c r="P13" s="152"/>
      <c r="Q13" s="152"/>
      <c r="R13" s="152"/>
      <c r="S13" s="152"/>
      <c r="T13" s="152"/>
      <c r="U13" s="152"/>
      <c r="V13" s="152"/>
      <c r="Y13" s="152"/>
    </row>
    <row r="14" spans="1:25">
      <c r="A14" s="152"/>
      <c r="B14" s="161" t="s">
        <v>89</v>
      </c>
      <c r="C14" s="162"/>
      <c r="D14" s="162">
        <v>1</v>
      </c>
      <c r="E14" s="162"/>
      <c r="F14" s="162"/>
      <c r="G14" s="162"/>
      <c r="H14" s="479"/>
      <c r="I14" s="479"/>
      <c r="J14" s="479"/>
      <c r="K14" s="479"/>
      <c r="L14" s="480"/>
      <c r="M14" s="152"/>
      <c r="N14" s="152"/>
      <c r="O14" s="595"/>
      <c r="P14" s="152"/>
      <c r="Q14" s="152"/>
      <c r="R14" s="152"/>
      <c r="S14" s="152"/>
      <c r="T14" s="152"/>
      <c r="U14" s="152"/>
      <c r="V14" s="152"/>
      <c r="Y14" s="152"/>
    </row>
    <row r="15" spans="1:25" ht="16.5" customHeight="1">
      <c r="A15" s="152"/>
      <c r="B15" s="163" t="s">
        <v>90</v>
      </c>
      <c r="C15" s="162"/>
      <c r="D15" s="162">
        <v>1</v>
      </c>
      <c r="E15" s="162"/>
      <c r="F15" s="164"/>
      <c r="G15" s="162"/>
      <c r="H15" s="479"/>
      <c r="I15" s="479"/>
      <c r="J15" s="479"/>
      <c r="K15" s="479"/>
      <c r="L15" s="480"/>
      <c r="M15" s="152"/>
      <c r="N15" s="152"/>
      <c r="O15" s="595"/>
      <c r="P15" s="152"/>
      <c r="Q15" s="152"/>
      <c r="R15" s="152"/>
      <c r="S15" s="152"/>
      <c r="T15" s="152"/>
      <c r="U15" s="152"/>
      <c r="V15" s="152"/>
      <c r="Y15" s="152"/>
    </row>
    <row r="16" spans="1:25">
      <c r="A16" s="152"/>
      <c r="B16" s="161" t="s">
        <v>91</v>
      </c>
      <c r="C16" s="162"/>
      <c r="D16" s="162">
        <v>3</v>
      </c>
      <c r="E16" s="162"/>
      <c r="F16" s="162"/>
      <c r="G16" s="162"/>
      <c r="H16" s="479">
        <v>304942081.05000001</v>
      </c>
      <c r="I16" s="479"/>
      <c r="J16" s="479"/>
      <c r="K16" s="479"/>
      <c r="L16" s="480">
        <f>+H16</f>
        <v>304942081.05000001</v>
      </c>
      <c r="M16" s="152"/>
      <c r="N16" s="152"/>
      <c r="O16" s="595"/>
      <c r="P16" s="152"/>
      <c r="Q16" s="152"/>
      <c r="R16" s="152"/>
      <c r="S16" s="152"/>
      <c r="T16" s="152"/>
      <c r="U16" s="152"/>
      <c r="V16" s="152"/>
      <c r="Y16" s="152"/>
    </row>
    <row r="17" spans="1:25">
      <c r="A17" s="152"/>
      <c r="B17" s="161" t="s">
        <v>92</v>
      </c>
      <c r="C17" s="162"/>
      <c r="D17" s="162">
        <v>1</v>
      </c>
      <c r="E17" s="162"/>
      <c r="F17" s="162"/>
      <c r="G17" s="162"/>
      <c r="H17" s="479"/>
      <c r="I17" s="479"/>
      <c r="J17" s="479"/>
      <c r="K17" s="479"/>
      <c r="L17" s="480"/>
      <c r="M17" s="152"/>
      <c r="N17" s="152"/>
      <c r="O17" s="595"/>
      <c r="P17" s="152"/>
      <c r="Q17" s="152"/>
      <c r="R17" s="152"/>
      <c r="S17" s="152"/>
      <c r="T17" s="152"/>
      <c r="U17" s="152"/>
      <c r="V17" s="152"/>
      <c r="Y17" s="152"/>
    </row>
    <row r="18" spans="1:25">
      <c r="A18" s="152"/>
      <c r="B18" s="161" t="s">
        <v>93</v>
      </c>
      <c r="C18" s="162"/>
      <c r="D18" s="162">
        <v>1</v>
      </c>
      <c r="E18" s="162"/>
      <c r="F18" s="162"/>
      <c r="G18" s="162"/>
      <c r="H18" s="479"/>
      <c r="I18" s="479"/>
      <c r="J18" s="479"/>
      <c r="K18" s="479"/>
      <c r="L18" s="480"/>
      <c r="M18" s="152"/>
      <c r="N18" s="152"/>
      <c r="O18" s="595"/>
      <c r="P18" s="152"/>
      <c r="Q18" s="152"/>
      <c r="R18" s="152"/>
      <c r="S18" s="152"/>
      <c r="T18" s="152"/>
      <c r="U18" s="152"/>
      <c r="V18" s="152"/>
      <c r="Y18" s="152"/>
    </row>
    <row r="19" spans="1:25">
      <c r="A19" s="152"/>
      <c r="B19" s="161" t="s">
        <v>94</v>
      </c>
      <c r="C19" s="162"/>
      <c r="D19" s="162">
        <v>1</v>
      </c>
      <c r="E19" s="162"/>
      <c r="F19" s="162"/>
      <c r="G19" s="162"/>
      <c r="H19" s="479"/>
      <c r="I19" s="479"/>
      <c r="J19" s="479"/>
      <c r="K19" s="479"/>
      <c r="L19" s="480"/>
      <c r="M19" s="152"/>
      <c r="N19" s="152"/>
      <c r="O19" s="595"/>
      <c r="P19" s="152"/>
      <c r="Q19" s="152"/>
      <c r="R19" s="152"/>
      <c r="S19" s="152"/>
      <c r="T19" s="152"/>
      <c r="U19" s="152"/>
      <c r="V19" s="152"/>
      <c r="Y19" s="152"/>
    </row>
    <row r="20" spans="1:25">
      <c r="A20" s="152"/>
      <c r="B20" s="161" t="s">
        <v>95</v>
      </c>
      <c r="C20" s="162"/>
      <c r="D20" s="162">
        <v>1</v>
      </c>
      <c r="E20" s="162"/>
      <c r="F20" s="162"/>
      <c r="G20" s="162"/>
      <c r="H20" s="479"/>
      <c r="I20" s="479"/>
      <c r="J20" s="479"/>
      <c r="K20" s="479"/>
      <c r="L20" s="480"/>
      <c r="M20" s="152"/>
      <c r="N20" s="152"/>
      <c r="O20" s="595"/>
      <c r="P20" s="152"/>
      <c r="Q20" s="152"/>
      <c r="R20" s="152"/>
      <c r="S20" s="152"/>
      <c r="T20" s="152"/>
      <c r="U20" s="152"/>
      <c r="V20" s="152"/>
      <c r="Y20" s="152"/>
    </row>
    <row r="21" spans="1:25">
      <c r="A21" s="152"/>
      <c r="B21" s="161" t="s">
        <v>247</v>
      </c>
      <c r="C21" s="162"/>
      <c r="D21" s="162">
        <v>1</v>
      </c>
      <c r="E21" s="162"/>
      <c r="F21" s="162"/>
      <c r="G21" s="162"/>
      <c r="H21" s="479">
        <v>88084586.730000004</v>
      </c>
      <c r="I21" s="479"/>
      <c r="J21" s="479"/>
      <c r="K21" s="479"/>
      <c r="L21" s="480">
        <f>+H21</f>
        <v>88084586.730000004</v>
      </c>
      <c r="M21" s="152"/>
      <c r="N21" s="152"/>
      <c r="O21" s="595"/>
      <c r="P21" s="152"/>
      <c r="Q21" s="152"/>
      <c r="R21" s="152"/>
      <c r="S21" s="152"/>
      <c r="T21" s="152"/>
      <c r="U21" s="152"/>
      <c r="V21" s="152"/>
      <c r="Y21" s="152"/>
    </row>
    <row r="22" spans="1:25" s="160" customFormat="1">
      <c r="A22" s="152"/>
      <c r="B22" s="158" t="s">
        <v>96</v>
      </c>
      <c r="C22" s="159"/>
      <c r="D22" s="159"/>
      <c r="E22" s="159"/>
      <c r="F22" s="159"/>
      <c r="G22" s="159"/>
      <c r="H22" s="477"/>
      <c r="I22" s="477"/>
      <c r="J22" s="477"/>
      <c r="K22" s="477"/>
      <c r="L22" s="478">
        <f>+L23+L24</f>
        <v>0</v>
      </c>
      <c r="M22" s="152"/>
      <c r="N22" s="152"/>
      <c r="O22" s="595"/>
      <c r="P22" s="152"/>
      <c r="Q22" s="152"/>
      <c r="R22" s="152"/>
      <c r="S22" s="152"/>
      <c r="T22" s="152"/>
      <c r="U22" s="152"/>
      <c r="V22" s="152"/>
      <c r="W22"/>
      <c r="X22"/>
      <c r="Y22" s="152"/>
    </row>
    <row r="23" spans="1:25">
      <c r="A23" s="152"/>
      <c r="B23" s="161" t="s">
        <v>97</v>
      </c>
      <c r="C23" s="162"/>
      <c r="D23" s="162">
        <v>1</v>
      </c>
      <c r="E23" s="162"/>
      <c r="F23" s="162"/>
      <c r="G23" s="162"/>
      <c r="H23" s="479"/>
      <c r="I23" s="479"/>
      <c r="J23" s="479"/>
      <c r="K23" s="479"/>
      <c r="L23" s="480"/>
      <c r="M23" s="152"/>
      <c r="N23" s="152"/>
      <c r="O23" s="595"/>
      <c r="P23" s="152"/>
      <c r="Q23" s="152"/>
      <c r="R23" s="152"/>
      <c r="S23" s="152"/>
      <c r="T23" s="152"/>
      <c r="U23" s="152"/>
      <c r="V23" s="152"/>
      <c r="Y23" s="152"/>
    </row>
    <row r="24" spans="1:25">
      <c r="A24" s="152"/>
      <c r="B24" s="488" t="s">
        <v>238</v>
      </c>
      <c r="C24" s="162"/>
      <c r="D24" s="162">
        <v>1</v>
      </c>
      <c r="E24" s="162"/>
      <c r="F24" s="162"/>
      <c r="G24" s="162"/>
      <c r="H24" s="479"/>
      <c r="I24" s="479"/>
      <c r="J24" s="479"/>
      <c r="K24" s="479"/>
      <c r="L24" s="480">
        <f>+H24</f>
        <v>0</v>
      </c>
      <c r="M24" s="152"/>
      <c r="N24" s="152"/>
      <c r="O24" s="595"/>
      <c r="P24" s="152"/>
      <c r="Q24" s="152"/>
      <c r="R24" s="152"/>
      <c r="S24" s="152"/>
      <c r="T24" s="152"/>
      <c r="U24" s="152"/>
      <c r="V24" s="152"/>
      <c r="Y24" s="152"/>
    </row>
    <row r="25" spans="1:25" s="168" customFormat="1">
      <c r="A25" s="152"/>
      <c r="B25" s="165" t="s">
        <v>98</v>
      </c>
      <c r="C25" s="166"/>
      <c r="D25" s="166"/>
      <c r="E25" s="166"/>
      <c r="F25" s="166"/>
      <c r="G25" s="166"/>
      <c r="H25" s="481"/>
      <c r="I25" s="481"/>
      <c r="J25" s="481"/>
      <c r="K25" s="481"/>
      <c r="L25" s="482">
        <f>+L26+L34+L38+L41+L43</f>
        <v>12175514</v>
      </c>
      <c r="M25" s="152"/>
      <c r="N25" s="152"/>
      <c r="O25" s="595"/>
      <c r="P25" s="152"/>
      <c r="Q25" s="152"/>
      <c r="R25" s="152"/>
      <c r="S25" s="152"/>
      <c r="T25" s="152"/>
      <c r="U25" s="152"/>
      <c r="V25" s="152"/>
      <c r="W25"/>
      <c r="X25"/>
      <c r="Y25" s="167"/>
    </row>
    <row r="26" spans="1:25" s="169" customFormat="1">
      <c r="A26" s="152"/>
      <c r="B26" s="158" t="s">
        <v>99</v>
      </c>
      <c r="C26" s="159"/>
      <c r="D26" s="159"/>
      <c r="E26" s="159"/>
      <c r="F26" s="159"/>
      <c r="G26" s="159"/>
      <c r="H26" s="477"/>
      <c r="I26" s="477"/>
      <c r="J26" s="477"/>
      <c r="K26" s="477"/>
      <c r="L26" s="478">
        <f>+L27+L28+L29+L30+L31+L32+L33</f>
        <v>12175514</v>
      </c>
      <c r="M26" s="152"/>
      <c r="N26" s="152"/>
      <c r="O26" s="595"/>
      <c r="P26" s="152"/>
      <c r="Q26" s="152"/>
      <c r="R26" s="152"/>
      <c r="S26" s="152"/>
      <c r="T26" s="152"/>
      <c r="U26" s="152"/>
      <c r="V26" s="152"/>
      <c r="W26"/>
      <c r="X26"/>
      <c r="Y26" s="167"/>
    </row>
    <row r="27" spans="1:25">
      <c r="A27" s="152"/>
      <c r="B27" s="161" t="s">
        <v>100</v>
      </c>
      <c r="C27" s="162"/>
      <c r="D27" s="162">
        <v>1</v>
      </c>
      <c r="E27" s="162"/>
      <c r="F27" s="162"/>
      <c r="G27" s="162"/>
      <c r="H27" s="479"/>
      <c r="I27" s="479"/>
      <c r="J27" s="479"/>
      <c r="K27" s="479"/>
      <c r="L27" s="480"/>
      <c r="M27" s="152"/>
      <c r="N27" s="152"/>
      <c r="O27" s="595"/>
      <c r="P27" s="152"/>
      <c r="Q27" s="152"/>
      <c r="R27" s="152"/>
      <c r="S27" s="152"/>
      <c r="T27" s="152"/>
      <c r="U27" s="152"/>
      <c r="V27" s="152"/>
      <c r="Y27" s="152"/>
    </row>
    <row r="28" spans="1:25">
      <c r="A28" s="152"/>
      <c r="B28" s="161" t="s">
        <v>101</v>
      </c>
      <c r="C28" s="162"/>
      <c r="D28" s="162">
        <v>1</v>
      </c>
      <c r="E28" s="162"/>
      <c r="F28" s="162"/>
      <c r="G28" s="489"/>
      <c r="H28" s="479">
        <v>12175514</v>
      </c>
      <c r="I28" s="479"/>
      <c r="J28" s="479"/>
      <c r="K28" s="479"/>
      <c r="L28" s="480">
        <f>+H28</f>
        <v>12175514</v>
      </c>
      <c r="M28" s="152"/>
      <c r="N28" s="152"/>
      <c r="O28" s="595"/>
      <c r="P28" s="152"/>
      <c r="Q28" s="152"/>
      <c r="R28" s="152"/>
      <c r="S28" s="152"/>
      <c r="T28" s="152"/>
      <c r="U28" s="152"/>
      <c r="V28" s="152"/>
      <c r="Y28" s="152"/>
    </row>
    <row r="29" spans="1:25">
      <c r="A29" s="152"/>
      <c r="B29" s="161" t="s">
        <v>102</v>
      </c>
      <c r="C29" s="162"/>
      <c r="D29" s="162">
        <v>1</v>
      </c>
      <c r="E29" s="162"/>
      <c r="F29" s="162"/>
      <c r="G29" s="162"/>
      <c r="H29" s="162"/>
      <c r="I29" s="479"/>
      <c r="J29" s="479"/>
      <c r="K29" s="479"/>
      <c r="L29" s="480">
        <f t="shared" ref="L29:L33" si="0">+H29</f>
        <v>0</v>
      </c>
      <c r="M29" s="152"/>
      <c r="N29" s="152"/>
      <c r="O29" s="595"/>
      <c r="P29" s="152"/>
      <c r="Q29" s="152"/>
      <c r="R29" s="152"/>
      <c r="S29" s="152"/>
      <c r="T29" s="152"/>
      <c r="U29" s="152"/>
      <c r="V29" s="152"/>
      <c r="Y29" s="152"/>
    </row>
    <row r="30" spans="1:25">
      <c r="A30" s="152"/>
      <c r="B30" s="161" t="s">
        <v>103</v>
      </c>
      <c r="C30" s="162"/>
      <c r="D30" s="162">
        <v>1</v>
      </c>
      <c r="E30" s="162"/>
      <c r="F30" s="162"/>
      <c r="G30" s="489"/>
      <c r="H30" s="162"/>
      <c r="I30" s="479"/>
      <c r="J30" s="479"/>
      <c r="K30" s="479"/>
      <c r="L30" s="480">
        <f t="shared" si="0"/>
        <v>0</v>
      </c>
      <c r="M30" s="152"/>
      <c r="N30" s="152"/>
      <c r="O30" s="595"/>
      <c r="P30" s="152"/>
      <c r="Q30" s="152"/>
      <c r="R30" s="152"/>
      <c r="S30" s="152"/>
      <c r="T30" s="152"/>
      <c r="U30" s="152"/>
      <c r="V30" s="152"/>
      <c r="Y30" s="152"/>
    </row>
    <row r="31" spans="1:25">
      <c r="A31" s="152"/>
      <c r="B31" s="161" t="s">
        <v>104</v>
      </c>
      <c r="C31" s="162"/>
      <c r="D31" s="162">
        <v>1</v>
      </c>
      <c r="E31" s="162"/>
      <c r="F31" s="162"/>
      <c r="G31" s="162"/>
      <c r="H31" s="162"/>
      <c r="I31" s="479"/>
      <c r="J31" s="479"/>
      <c r="K31" s="479"/>
      <c r="L31" s="480">
        <f t="shared" si="0"/>
        <v>0</v>
      </c>
      <c r="M31" s="152"/>
      <c r="N31" s="152"/>
      <c r="O31" s="595"/>
      <c r="P31" s="152"/>
      <c r="Q31" s="152"/>
      <c r="R31" s="152"/>
      <c r="S31" s="152"/>
      <c r="T31" s="152"/>
      <c r="U31" s="152"/>
      <c r="V31" s="152"/>
      <c r="Y31" s="152"/>
    </row>
    <row r="32" spans="1:25">
      <c r="A32" s="152"/>
      <c r="B32" s="161" t="s">
        <v>105</v>
      </c>
      <c r="C32" s="162"/>
      <c r="D32" s="162">
        <v>1</v>
      </c>
      <c r="E32" s="162"/>
      <c r="F32" s="162"/>
      <c r="G32" s="162"/>
      <c r="H32" s="162"/>
      <c r="I32" s="479"/>
      <c r="J32" s="479"/>
      <c r="K32" s="479"/>
      <c r="L32" s="480">
        <f t="shared" si="0"/>
        <v>0</v>
      </c>
      <c r="M32" s="152"/>
      <c r="N32" s="152"/>
      <c r="O32" s="595"/>
      <c r="P32" s="152"/>
      <c r="Q32" s="152"/>
      <c r="R32" s="152"/>
      <c r="S32" s="152"/>
      <c r="T32" s="152"/>
      <c r="U32" s="152"/>
      <c r="V32" s="152"/>
      <c r="Y32" s="152"/>
    </row>
    <row r="33" spans="1:25">
      <c r="A33" s="152"/>
      <c r="B33" s="161" t="s">
        <v>106</v>
      </c>
      <c r="C33" s="162"/>
      <c r="D33" s="162">
        <v>1</v>
      </c>
      <c r="E33" s="162"/>
      <c r="F33" s="162"/>
      <c r="G33" s="162"/>
      <c r="H33" s="479"/>
      <c r="I33" s="479"/>
      <c r="J33" s="479"/>
      <c r="K33" s="479"/>
      <c r="L33" s="480">
        <f t="shared" si="0"/>
        <v>0</v>
      </c>
      <c r="M33" s="152"/>
      <c r="N33" s="152"/>
      <c r="O33" s="595"/>
      <c r="P33" s="152"/>
      <c r="Q33" s="152"/>
      <c r="R33" s="152"/>
      <c r="S33" s="152"/>
      <c r="T33" s="152"/>
      <c r="U33" s="152"/>
      <c r="V33" s="152"/>
      <c r="Y33" s="152"/>
    </row>
    <row r="34" spans="1:25" s="171" customFormat="1">
      <c r="A34" s="152"/>
      <c r="B34" s="158" t="s">
        <v>107</v>
      </c>
      <c r="C34" s="159"/>
      <c r="D34" s="159"/>
      <c r="E34" s="159"/>
      <c r="F34" s="159"/>
      <c r="G34" s="159"/>
      <c r="H34" s="477"/>
      <c r="I34" s="477"/>
      <c r="J34" s="477"/>
      <c r="K34" s="477"/>
      <c r="L34" s="478">
        <f>+L35+L36+L37</f>
        <v>0</v>
      </c>
      <c r="M34" s="152"/>
      <c r="N34" s="152"/>
      <c r="O34" s="595"/>
      <c r="P34" s="152"/>
      <c r="Q34" s="152"/>
      <c r="R34" s="152"/>
      <c r="S34" s="152"/>
      <c r="T34" s="152"/>
      <c r="U34" s="152"/>
      <c r="V34" s="152"/>
      <c r="W34"/>
      <c r="X34"/>
      <c r="Y34" s="170"/>
    </row>
    <row r="35" spans="1:25">
      <c r="A35" s="152"/>
      <c r="B35" s="161" t="s">
        <v>108</v>
      </c>
      <c r="C35" s="162"/>
      <c r="D35" s="162">
        <v>1</v>
      </c>
      <c r="E35" s="162"/>
      <c r="F35" s="162"/>
      <c r="G35" s="162"/>
      <c r="H35" s="479"/>
      <c r="I35" s="479"/>
      <c r="J35" s="479"/>
      <c r="K35" s="479"/>
      <c r="L35" s="480"/>
      <c r="M35" s="152"/>
      <c r="N35" s="152"/>
      <c r="O35" s="595"/>
      <c r="P35" s="152"/>
      <c r="Q35" s="152"/>
      <c r="R35" s="152"/>
      <c r="S35" s="152"/>
      <c r="T35" s="152"/>
      <c r="U35" s="152"/>
      <c r="V35" s="152"/>
      <c r="Y35" s="152"/>
    </row>
    <row r="36" spans="1:25">
      <c r="A36" s="152"/>
      <c r="B36" s="161" t="s">
        <v>109</v>
      </c>
      <c r="C36" s="162"/>
      <c r="D36" s="162">
        <v>1</v>
      </c>
      <c r="E36" s="162"/>
      <c r="F36" s="162"/>
      <c r="G36" s="489"/>
      <c r="H36" s="489"/>
      <c r="I36" s="479"/>
      <c r="J36" s="479"/>
      <c r="K36" s="479"/>
      <c r="L36" s="480">
        <f>+H36</f>
        <v>0</v>
      </c>
      <c r="M36" s="152"/>
      <c r="N36" s="152"/>
      <c r="O36" s="595"/>
      <c r="P36" s="152"/>
      <c r="Q36" s="152"/>
      <c r="R36" s="152"/>
      <c r="S36" s="152"/>
      <c r="T36" s="152"/>
      <c r="U36" s="152"/>
      <c r="V36" s="152"/>
      <c r="Y36" s="152"/>
    </row>
    <row r="37" spans="1:25">
      <c r="A37" s="152"/>
      <c r="B37" s="161" t="s">
        <v>110</v>
      </c>
      <c r="C37" s="162"/>
      <c r="D37" s="162">
        <v>1</v>
      </c>
      <c r="E37" s="162"/>
      <c r="F37" s="162"/>
      <c r="G37" s="162"/>
      <c r="H37" s="479"/>
      <c r="I37" s="479"/>
      <c r="J37" s="479"/>
      <c r="K37" s="479"/>
      <c r="L37" s="480"/>
      <c r="M37" s="152"/>
      <c r="N37" s="152"/>
      <c r="O37" s="595"/>
      <c r="P37" s="152"/>
      <c r="Q37" s="152"/>
      <c r="R37" s="152"/>
      <c r="S37" s="152"/>
      <c r="T37" s="152"/>
      <c r="U37" s="152"/>
      <c r="V37" s="152"/>
    </row>
    <row r="38" spans="1:25">
      <c r="A38" s="152"/>
      <c r="B38" s="158" t="s">
        <v>111</v>
      </c>
      <c r="C38" s="159"/>
      <c r="D38" s="159"/>
      <c r="E38" s="159"/>
      <c r="F38" s="159"/>
      <c r="G38" s="159"/>
      <c r="H38" s="477"/>
      <c r="I38" s="477"/>
      <c r="J38" s="477"/>
      <c r="K38" s="477"/>
      <c r="L38" s="478">
        <f>+L39+L40</f>
        <v>0</v>
      </c>
      <c r="M38" s="152"/>
      <c r="N38" s="152"/>
      <c r="O38" s="595"/>
      <c r="P38" s="152"/>
      <c r="Q38" s="152"/>
      <c r="R38" s="152"/>
      <c r="S38" s="152"/>
      <c r="T38" s="152"/>
      <c r="U38" s="152"/>
      <c r="V38" s="152"/>
    </row>
    <row r="39" spans="1:25">
      <c r="A39" s="152"/>
      <c r="B39" s="161" t="s">
        <v>112</v>
      </c>
      <c r="C39" s="162"/>
      <c r="D39" s="162">
        <v>1</v>
      </c>
      <c r="E39" s="162"/>
      <c r="F39" s="162"/>
      <c r="G39" s="162"/>
      <c r="H39" s="479"/>
      <c r="I39" s="479"/>
      <c r="J39" s="479"/>
      <c r="K39" s="479"/>
      <c r="L39" s="480"/>
      <c r="M39" s="152"/>
      <c r="N39" s="152"/>
      <c r="O39" s="595"/>
      <c r="P39" s="152"/>
      <c r="Q39" s="152"/>
      <c r="R39" s="152"/>
      <c r="S39" s="152"/>
      <c r="T39" s="152"/>
      <c r="U39" s="152"/>
      <c r="V39" s="152"/>
    </row>
    <row r="40" spans="1:25">
      <c r="A40" s="152"/>
      <c r="B40" s="161" t="s">
        <v>113</v>
      </c>
      <c r="C40" s="162"/>
      <c r="D40" s="162">
        <v>1</v>
      </c>
      <c r="E40" s="162"/>
      <c r="F40" s="162"/>
      <c r="G40" s="162"/>
      <c r="H40" s="479"/>
      <c r="I40" s="479"/>
      <c r="J40" s="479"/>
      <c r="K40" s="479"/>
      <c r="L40" s="480"/>
      <c r="M40" s="152"/>
      <c r="N40" s="152"/>
      <c r="O40" s="595"/>
      <c r="P40" s="152"/>
      <c r="Q40" s="152"/>
      <c r="R40" s="152"/>
      <c r="S40" s="152"/>
      <c r="T40" s="152"/>
      <c r="U40" s="152"/>
      <c r="V40" s="152"/>
    </row>
    <row r="41" spans="1:25">
      <c r="A41" s="152"/>
      <c r="B41" s="158" t="s">
        <v>114</v>
      </c>
      <c r="C41" s="159"/>
      <c r="D41" s="159"/>
      <c r="E41" s="159"/>
      <c r="F41" s="159"/>
      <c r="G41" s="159"/>
      <c r="H41" s="477"/>
      <c r="I41" s="477"/>
      <c r="J41" s="477"/>
      <c r="K41" s="477"/>
      <c r="L41" s="478">
        <f>+L42</f>
        <v>0</v>
      </c>
      <c r="M41" s="152"/>
      <c r="N41" s="152"/>
      <c r="O41" s="595"/>
      <c r="P41" s="152"/>
      <c r="Q41" s="152"/>
      <c r="R41" s="152"/>
      <c r="S41" s="152"/>
      <c r="T41" s="152"/>
      <c r="U41" s="152"/>
      <c r="V41" s="152"/>
    </row>
    <row r="42" spans="1:25">
      <c r="A42" s="152"/>
      <c r="B42" s="161" t="s">
        <v>237</v>
      </c>
      <c r="C42" s="162"/>
      <c r="D42" s="162">
        <v>1</v>
      </c>
      <c r="E42" s="162"/>
      <c r="F42" s="162"/>
      <c r="G42" s="489"/>
      <c r="H42" s="489"/>
      <c r="I42" s="479"/>
      <c r="J42" s="479"/>
      <c r="K42" s="479"/>
      <c r="L42" s="480">
        <f>+H42</f>
        <v>0</v>
      </c>
      <c r="M42" s="152"/>
      <c r="N42" s="152"/>
      <c r="O42" s="595"/>
      <c r="P42" s="152"/>
      <c r="Q42" s="152"/>
      <c r="R42" s="152"/>
      <c r="S42" s="152"/>
      <c r="T42" s="152"/>
      <c r="U42" s="152"/>
      <c r="V42" s="152"/>
    </row>
    <row r="43" spans="1:25">
      <c r="A43" s="152"/>
      <c r="B43" s="158" t="s">
        <v>115</v>
      </c>
      <c r="C43" s="159"/>
      <c r="D43" s="159"/>
      <c r="E43" s="159"/>
      <c r="F43" s="159"/>
      <c r="G43" s="159"/>
      <c r="H43" s="477"/>
      <c r="I43" s="477"/>
      <c r="J43" s="477"/>
      <c r="K43" s="477"/>
      <c r="L43" s="478">
        <f>+L44</f>
        <v>0</v>
      </c>
      <c r="M43" s="152"/>
      <c r="N43" s="152"/>
      <c r="O43" s="595"/>
      <c r="P43" s="152"/>
      <c r="Q43" s="152"/>
      <c r="R43" s="152"/>
      <c r="S43" s="152"/>
      <c r="T43" s="152"/>
      <c r="U43" s="152"/>
      <c r="V43" s="152"/>
    </row>
    <row r="44" spans="1:25">
      <c r="A44" s="152"/>
      <c r="B44" s="161" t="s">
        <v>236</v>
      </c>
      <c r="C44" s="162"/>
      <c r="D44" s="162">
        <v>1</v>
      </c>
      <c r="E44" s="162"/>
      <c r="F44" s="162"/>
      <c r="G44" s="489"/>
      <c r="H44" s="489"/>
      <c r="I44" s="479"/>
      <c r="J44" s="479"/>
      <c r="K44" s="479"/>
      <c r="L44" s="480">
        <f>+H44</f>
        <v>0</v>
      </c>
      <c r="M44" s="152"/>
      <c r="N44" s="152"/>
      <c r="O44" s="595"/>
      <c r="P44" s="152"/>
      <c r="Q44" s="152"/>
      <c r="R44" s="152"/>
      <c r="S44" s="152"/>
      <c r="T44" s="152"/>
      <c r="U44" s="152"/>
      <c r="V44" s="152"/>
    </row>
    <row r="45" spans="1:25" ht="15.75" thickBot="1">
      <c r="A45" s="152"/>
      <c r="B45" s="172" t="s">
        <v>62</v>
      </c>
      <c r="C45" s="173"/>
      <c r="D45" s="173"/>
      <c r="E45" s="173"/>
      <c r="F45" s="173"/>
      <c r="G45" s="173"/>
      <c r="H45" s="483"/>
      <c r="I45" s="483"/>
      <c r="J45" s="483"/>
      <c r="K45" s="483"/>
      <c r="L45" s="484">
        <f>+L10+L25</f>
        <v>434106557.32000005</v>
      </c>
      <c r="M45" s="152"/>
      <c r="N45" s="152"/>
      <c r="O45" s="595"/>
      <c r="P45" s="152"/>
      <c r="Q45" s="152"/>
      <c r="R45" s="152"/>
      <c r="S45" s="152"/>
      <c r="T45" s="152"/>
      <c r="U45" s="152"/>
      <c r="V45" s="152"/>
    </row>
    <row r="46" spans="1:25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595"/>
      <c r="P46" s="152"/>
      <c r="Q46" s="152"/>
      <c r="R46" s="152"/>
      <c r="S46" s="152"/>
      <c r="T46" s="152"/>
      <c r="U46" s="152"/>
      <c r="V46" s="152"/>
    </row>
    <row r="47" spans="1:25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595"/>
      <c r="P47" s="152"/>
      <c r="Q47" s="152"/>
      <c r="R47" s="152"/>
      <c r="S47" s="152"/>
      <c r="T47" s="152"/>
      <c r="U47" s="152"/>
      <c r="V47" s="152"/>
    </row>
    <row r="48" spans="1:25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595"/>
      <c r="P48" s="152"/>
      <c r="Q48" s="152"/>
      <c r="R48" s="152"/>
      <c r="S48" s="152"/>
      <c r="T48" s="152"/>
      <c r="U48" s="152"/>
      <c r="V48" s="152"/>
    </row>
    <row r="49" spans="1:22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595"/>
      <c r="P49" s="152"/>
      <c r="Q49" s="152"/>
      <c r="R49" s="152"/>
      <c r="S49" s="152"/>
      <c r="T49" s="152"/>
      <c r="U49" s="152"/>
      <c r="V49" s="152"/>
    </row>
    <row r="50" spans="1:22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595"/>
    </row>
    <row r="51" spans="1:2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595"/>
    </row>
    <row r="52" spans="1:2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595"/>
    </row>
    <row r="53" spans="1:2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595"/>
    </row>
    <row r="54" spans="1:2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595"/>
    </row>
  </sheetData>
  <mergeCells count="17">
    <mergeCell ref="K8:K9"/>
    <mergeCell ref="L8:L9"/>
    <mergeCell ref="B8:B9"/>
    <mergeCell ref="C8:C9"/>
    <mergeCell ref="D8:D9"/>
    <mergeCell ref="E8:E9"/>
    <mergeCell ref="F8:G8"/>
    <mergeCell ref="H8:H9"/>
    <mergeCell ref="I8:J8"/>
    <mergeCell ref="K5:L5"/>
    <mergeCell ref="I7:J7"/>
    <mergeCell ref="B1:E3"/>
    <mergeCell ref="F1:I2"/>
    <mergeCell ref="J2:L2"/>
    <mergeCell ref="F3:I4"/>
    <mergeCell ref="J3:L3"/>
    <mergeCell ref="B4:E4"/>
  </mergeCells>
  <pageMargins left="0.31496062992125984" right="0.31496062992125984" top="0.74803149606299213" bottom="0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7"/>
  <sheetViews>
    <sheetView showGridLines="0" zoomScale="86" zoomScaleNormal="86" workbookViewId="0">
      <selection activeCell="A7" sqref="A7"/>
    </sheetView>
  </sheetViews>
  <sheetFormatPr baseColWidth="10" defaultColWidth="11.42578125" defaultRowHeight="15"/>
  <cols>
    <col min="1" max="1" width="39.42578125" style="174" customWidth="1"/>
    <col min="2" max="2" width="11.42578125" style="174"/>
    <col min="3" max="3" width="12.7109375" style="174" customWidth="1"/>
    <col min="4" max="4" width="14.85546875" style="174" customWidth="1"/>
    <col min="5" max="5" width="15.42578125" style="174" customWidth="1"/>
    <col min="6" max="6" width="11.42578125" style="174"/>
    <col min="7" max="7" width="14.140625" style="174" customWidth="1"/>
    <col min="8" max="8" width="20.7109375" style="174" customWidth="1"/>
    <col min="9" max="16384" width="11.42578125" style="174"/>
  </cols>
  <sheetData>
    <row r="1" spans="1:8" ht="25.5" customHeight="1">
      <c r="A1" s="556"/>
      <c r="B1" s="557"/>
      <c r="C1" s="557"/>
      <c r="D1" s="597" t="s">
        <v>279</v>
      </c>
      <c r="E1" s="598"/>
      <c r="F1" s="599"/>
      <c r="G1" s="558"/>
      <c r="H1" s="559"/>
    </row>
    <row r="2" spans="1:8" ht="25.5" customHeight="1">
      <c r="A2" s="560"/>
      <c r="B2" s="561"/>
      <c r="C2" s="561"/>
      <c r="D2" s="600"/>
      <c r="E2" s="601"/>
      <c r="F2" s="602"/>
      <c r="G2" s="671" t="s">
        <v>287</v>
      </c>
      <c r="H2" s="672"/>
    </row>
    <row r="3" spans="1:8" ht="25.5" customHeight="1">
      <c r="A3" s="560"/>
      <c r="B3" s="561"/>
      <c r="C3" s="561"/>
      <c r="D3" s="646" t="s">
        <v>288</v>
      </c>
      <c r="E3" s="647"/>
      <c r="F3" s="648"/>
      <c r="G3" s="673" t="s">
        <v>282</v>
      </c>
      <c r="H3" s="674"/>
    </row>
    <row r="4" spans="1:8" ht="25.5" customHeight="1" thickBot="1">
      <c r="A4" s="675" t="s">
        <v>283</v>
      </c>
      <c r="B4" s="676"/>
      <c r="C4" s="677"/>
      <c r="D4" s="646"/>
      <c r="E4" s="647"/>
      <c r="F4" s="648"/>
      <c r="G4" s="562"/>
      <c r="H4" s="563"/>
    </row>
    <row r="5" spans="1:8" ht="22.5" customHeight="1">
      <c r="A5" s="669" t="s">
        <v>153</v>
      </c>
      <c r="B5" s="670"/>
      <c r="C5" s="670"/>
      <c r="D5" s="564" t="s">
        <v>65</v>
      </c>
      <c r="E5" s="565" t="s">
        <v>289</v>
      </c>
      <c r="F5" s="565"/>
      <c r="G5" s="565"/>
      <c r="H5" s="566" t="s">
        <v>117</v>
      </c>
    </row>
    <row r="6" spans="1:8" ht="17.25" customHeight="1">
      <c r="A6" s="567" t="s">
        <v>116</v>
      </c>
      <c r="B6" s="568"/>
      <c r="C6" s="568"/>
      <c r="F6" s="569"/>
      <c r="H6" s="570"/>
    </row>
    <row r="7" spans="1:8" s="175" customFormat="1" ht="15" customHeight="1">
      <c r="A7" s="230" t="s">
        <v>314</v>
      </c>
      <c r="H7" s="571"/>
    </row>
    <row r="8" spans="1:8" s="175" customFormat="1" ht="19.5" customHeight="1">
      <c r="A8" s="572" t="s">
        <v>118</v>
      </c>
      <c r="H8" s="571"/>
    </row>
    <row r="9" spans="1:8" s="175" customFormat="1" ht="24.75" customHeight="1">
      <c r="A9" s="662" t="s">
        <v>119</v>
      </c>
      <c r="B9" s="664" t="s">
        <v>120</v>
      </c>
      <c r="C9" s="666" t="s">
        <v>121</v>
      </c>
      <c r="D9" s="667"/>
      <c r="E9" s="667"/>
      <c r="F9" s="668"/>
      <c r="G9" s="664" t="s">
        <v>122</v>
      </c>
      <c r="H9" s="662" t="s">
        <v>156</v>
      </c>
    </row>
    <row r="10" spans="1:8" s="175" customFormat="1" ht="33" customHeight="1" thickBot="1">
      <c r="A10" s="663" t="s">
        <v>123</v>
      </c>
      <c r="B10" s="665"/>
      <c r="C10" s="274" t="s">
        <v>124</v>
      </c>
      <c r="D10" s="275" t="s">
        <v>125</v>
      </c>
      <c r="E10" s="276" t="s">
        <v>157</v>
      </c>
      <c r="F10" s="277" t="s">
        <v>62</v>
      </c>
      <c r="G10" s="665"/>
      <c r="H10" s="663"/>
    </row>
    <row r="11" spans="1:8" s="175" customFormat="1" ht="29.25" customHeight="1">
      <c r="A11" s="278" t="s">
        <v>154</v>
      </c>
      <c r="B11" s="284">
        <f>SUM(B12:B16)</f>
        <v>0</v>
      </c>
      <c r="C11" s="285">
        <f>SUM(C12:C16)</f>
        <v>0</v>
      </c>
      <c r="D11" s="286">
        <f>SUM(D12:D16)</f>
        <v>0</v>
      </c>
      <c r="E11" s="286">
        <f>SUM(E12:E16)</f>
        <v>0</v>
      </c>
      <c r="F11" s="287">
        <f t="shared" ref="F11:F47" si="0">SUM(C11:E11)</f>
        <v>0</v>
      </c>
      <c r="G11" s="284">
        <f>SUM(G12:G16)</f>
        <v>0</v>
      </c>
      <c r="H11" s="288">
        <f>SUM(H12:H16)</f>
        <v>0</v>
      </c>
    </row>
    <row r="12" spans="1:8" s="175" customFormat="1" ht="33" customHeight="1">
      <c r="A12" s="176"/>
      <c r="B12" s="247"/>
      <c r="C12" s="248"/>
      <c r="D12" s="249"/>
      <c r="E12" s="250"/>
      <c r="F12" s="251">
        <f t="shared" si="0"/>
        <v>0</v>
      </c>
      <c r="G12" s="247"/>
      <c r="H12" s="176"/>
    </row>
    <row r="13" spans="1:8" s="175" customFormat="1" ht="33" customHeight="1">
      <c r="A13" s="176"/>
      <c r="B13" s="247"/>
      <c r="C13" s="248"/>
      <c r="D13" s="249"/>
      <c r="E13" s="250"/>
      <c r="F13" s="251">
        <f t="shared" si="0"/>
        <v>0</v>
      </c>
      <c r="G13" s="247"/>
      <c r="H13" s="176"/>
    </row>
    <row r="14" spans="1:8" s="175" customFormat="1" ht="33" customHeight="1">
      <c r="A14" s="176"/>
      <c r="B14" s="247"/>
      <c r="C14" s="248"/>
      <c r="D14" s="249"/>
      <c r="E14" s="250"/>
      <c r="F14" s="251">
        <f t="shared" si="0"/>
        <v>0</v>
      </c>
      <c r="G14" s="247"/>
      <c r="H14" s="176"/>
    </row>
    <row r="15" spans="1:8" s="175" customFormat="1" ht="33" customHeight="1">
      <c r="A15" s="176"/>
      <c r="B15" s="247"/>
      <c r="C15" s="248"/>
      <c r="E15" s="252"/>
      <c r="F15" s="251">
        <f t="shared" si="0"/>
        <v>0</v>
      </c>
      <c r="G15" s="247"/>
      <c r="H15" s="176"/>
    </row>
    <row r="16" spans="1:8" s="175" customFormat="1" ht="33" customHeight="1" thickBot="1">
      <c r="A16" s="253"/>
      <c r="B16" s="254"/>
      <c r="C16" s="255"/>
      <c r="D16" s="256"/>
      <c r="E16" s="257"/>
      <c r="F16" s="258">
        <f t="shared" si="0"/>
        <v>0</v>
      </c>
      <c r="G16" s="254"/>
      <c r="H16" s="259"/>
    </row>
    <row r="17" spans="1:8" ht="26.25" customHeight="1" thickBot="1">
      <c r="A17" s="278" t="s">
        <v>126</v>
      </c>
      <c r="B17" s="279">
        <f>SUM(B18:B22)</f>
        <v>0</v>
      </c>
      <c r="C17" s="280">
        <f>SUM(C18:C22)</f>
        <v>0</v>
      </c>
      <c r="D17" s="281">
        <f>SUM(D18:D22)</f>
        <v>0</v>
      </c>
      <c r="E17" s="281">
        <f>SUM(E18:E22)</f>
        <v>0</v>
      </c>
      <c r="F17" s="281">
        <f t="shared" si="0"/>
        <v>0</v>
      </c>
      <c r="G17" s="282">
        <f>SUM(G18:G22)</f>
        <v>0</v>
      </c>
      <c r="H17" s="283">
        <f>SUM(H18:H22)</f>
        <v>0</v>
      </c>
    </row>
    <row r="18" spans="1:8" s="178" customFormat="1" ht="26.25" customHeight="1">
      <c r="A18" s="179"/>
      <c r="B18" s="260"/>
      <c r="C18" s="261"/>
      <c r="D18" s="262"/>
      <c r="E18" s="262"/>
      <c r="F18" s="262">
        <f t="shared" si="0"/>
        <v>0</v>
      </c>
      <c r="G18" s="260"/>
      <c r="H18" s="177"/>
    </row>
    <row r="19" spans="1:8" s="178" customFormat="1" ht="26.25" customHeight="1">
      <c r="A19" s="179"/>
      <c r="B19" s="263"/>
      <c r="C19" s="264"/>
      <c r="D19" s="265"/>
      <c r="E19" s="265"/>
      <c r="F19" s="265">
        <f t="shared" si="0"/>
        <v>0</v>
      </c>
      <c r="G19" s="263"/>
      <c r="H19" s="179"/>
    </row>
    <row r="20" spans="1:8" s="178" customFormat="1" ht="26.25" customHeight="1">
      <c r="A20" s="179"/>
      <c r="B20" s="263"/>
      <c r="C20" s="264"/>
      <c r="D20" s="265"/>
      <c r="E20" s="265"/>
      <c r="F20" s="265">
        <f t="shared" si="0"/>
        <v>0</v>
      </c>
      <c r="G20" s="263"/>
      <c r="H20" s="179"/>
    </row>
    <row r="21" spans="1:8" s="178" customFormat="1" ht="26.25" customHeight="1">
      <c r="A21" s="179"/>
      <c r="B21" s="263"/>
      <c r="C21" s="264"/>
      <c r="D21" s="265"/>
      <c r="E21" s="265"/>
      <c r="F21" s="265">
        <f t="shared" si="0"/>
        <v>0</v>
      </c>
      <c r="G21" s="263"/>
      <c r="H21" s="179"/>
    </row>
    <row r="22" spans="1:8" s="178" customFormat="1" ht="26.25" customHeight="1" thickBot="1">
      <c r="A22" s="266"/>
      <c r="B22" s="267"/>
      <c r="C22" s="268"/>
      <c r="D22" s="269"/>
      <c r="E22" s="269"/>
      <c r="F22" s="269">
        <f t="shared" si="0"/>
        <v>0</v>
      </c>
      <c r="G22" s="267"/>
      <c r="H22" s="180"/>
    </row>
    <row r="23" spans="1:8" ht="26.25" customHeight="1" thickBot="1">
      <c r="A23" s="289" t="s">
        <v>155</v>
      </c>
      <c r="B23" s="279">
        <f>SUM(B24:B28)</f>
        <v>0</v>
      </c>
      <c r="C23" s="280">
        <f>SUM(C24:C28)</f>
        <v>0</v>
      </c>
      <c r="D23" s="281">
        <f>SUM(D24:D28)</f>
        <v>0</v>
      </c>
      <c r="E23" s="281">
        <f>SUM(E24:E28)</f>
        <v>0</v>
      </c>
      <c r="F23" s="281">
        <f t="shared" si="0"/>
        <v>0</v>
      </c>
      <c r="G23" s="282">
        <f>SUM(G24:G28)</f>
        <v>0</v>
      </c>
      <c r="H23" s="283">
        <f>SUM(H24:H28)</f>
        <v>0</v>
      </c>
    </row>
    <row r="24" spans="1:8" s="178" customFormat="1" ht="26.25" customHeight="1">
      <c r="A24" s="177"/>
      <c r="B24" s="260"/>
      <c r="C24" s="261"/>
      <c r="D24" s="262"/>
      <c r="E24" s="262"/>
      <c r="F24" s="270">
        <f t="shared" si="0"/>
        <v>0</v>
      </c>
      <c r="G24" s="260"/>
      <c r="H24" s="177"/>
    </row>
    <row r="25" spans="1:8" s="178" customFormat="1" ht="26.25" customHeight="1">
      <c r="A25" s="179"/>
      <c r="B25" s="263"/>
      <c r="C25" s="264"/>
      <c r="D25" s="265"/>
      <c r="E25" s="265"/>
      <c r="F25" s="251">
        <f t="shared" si="0"/>
        <v>0</v>
      </c>
      <c r="G25" s="263"/>
      <c r="H25" s="179"/>
    </row>
    <row r="26" spans="1:8" s="178" customFormat="1" ht="26.25" customHeight="1">
      <c r="A26" s="179"/>
      <c r="B26" s="263"/>
      <c r="C26" s="264"/>
      <c r="D26" s="265"/>
      <c r="E26" s="265"/>
      <c r="F26" s="251">
        <f t="shared" si="0"/>
        <v>0</v>
      </c>
      <c r="G26" s="263"/>
      <c r="H26" s="179"/>
    </row>
    <row r="27" spans="1:8" s="178" customFormat="1" ht="26.25" customHeight="1" thickBot="1">
      <c r="A27" s="180"/>
      <c r="B27" s="267"/>
      <c r="C27" s="268"/>
      <c r="D27" s="269"/>
      <c r="E27" s="269"/>
      <c r="F27" s="258">
        <f t="shared" si="0"/>
        <v>0</v>
      </c>
      <c r="G27" s="267"/>
      <c r="H27" s="180"/>
    </row>
    <row r="28" spans="1:8" s="178" customFormat="1" ht="26.25" customHeight="1" thickBot="1">
      <c r="A28" s="290" t="s">
        <v>127</v>
      </c>
      <c r="B28" s="282">
        <f>SUM(B29:B33)</f>
        <v>0</v>
      </c>
      <c r="C28" s="280">
        <f>SUM(C29:C33)</f>
        <v>0</v>
      </c>
      <c r="D28" s="281">
        <f>SUM(D29:D33)</f>
        <v>0</v>
      </c>
      <c r="E28" s="281">
        <f>SUM(E29:E33)</f>
        <v>0</v>
      </c>
      <c r="F28" s="281">
        <f t="shared" si="0"/>
        <v>0</v>
      </c>
      <c r="G28" s="282">
        <f>SUM(G29:G33)</f>
        <v>0</v>
      </c>
      <c r="H28" s="283">
        <f>SUM(H29:H33)</f>
        <v>0</v>
      </c>
    </row>
    <row r="29" spans="1:8" s="178" customFormat="1" ht="26.25" customHeight="1">
      <c r="A29" s="177"/>
      <c r="B29" s="260"/>
      <c r="C29" s="261"/>
      <c r="D29" s="262"/>
      <c r="E29" s="262"/>
      <c r="F29" s="270">
        <f t="shared" si="0"/>
        <v>0</v>
      </c>
      <c r="G29" s="260"/>
      <c r="H29" s="177"/>
    </row>
    <row r="30" spans="1:8" s="178" customFormat="1" ht="26.25" customHeight="1">
      <c r="A30" s="179"/>
      <c r="B30" s="263"/>
      <c r="C30" s="264"/>
      <c r="D30" s="265"/>
      <c r="E30" s="265"/>
      <c r="F30" s="251">
        <f t="shared" si="0"/>
        <v>0</v>
      </c>
      <c r="G30" s="263"/>
      <c r="H30" s="179"/>
    </row>
    <row r="31" spans="1:8" s="178" customFormat="1" ht="26.25" customHeight="1">
      <c r="A31" s="179"/>
      <c r="B31" s="263"/>
      <c r="C31" s="264"/>
      <c r="D31" s="265"/>
      <c r="E31" s="265"/>
      <c r="F31" s="251">
        <f t="shared" si="0"/>
        <v>0</v>
      </c>
      <c r="G31" s="263"/>
      <c r="H31" s="179"/>
    </row>
    <row r="32" spans="1:8" s="178" customFormat="1" ht="26.25" customHeight="1">
      <c r="A32" s="179"/>
      <c r="B32" s="263"/>
      <c r="C32" s="264"/>
      <c r="D32" s="265"/>
      <c r="E32" s="265"/>
      <c r="F32" s="251">
        <f t="shared" si="0"/>
        <v>0</v>
      </c>
      <c r="G32" s="263"/>
      <c r="H32" s="179"/>
    </row>
    <row r="33" spans="1:8" s="178" customFormat="1" ht="26.25" customHeight="1">
      <c r="A33" s="179"/>
      <c r="B33" s="263"/>
      <c r="C33" s="264"/>
      <c r="D33" s="265"/>
      <c r="E33" s="265"/>
      <c r="F33" s="251">
        <f t="shared" si="0"/>
        <v>0</v>
      </c>
      <c r="G33" s="263"/>
      <c r="H33" s="179"/>
    </row>
    <row r="34" spans="1:8" s="178" customFormat="1" ht="26.25" customHeight="1" thickBot="1">
      <c r="A34" s="180"/>
      <c r="B34" s="267"/>
      <c r="C34" s="268"/>
      <c r="D34" s="269"/>
      <c r="E34" s="269"/>
      <c r="F34" s="258">
        <f t="shared" si="0"/>
        <v>0</v>
      </c>
      <c r="G34" s="267"/>
      <c r="H34" s="180"/>
    </row>
    <row r="35" spans="1:8" ht="26.25" customHeight="1" thickBot="1">
      <c r="A35" s="290" t="s">
        <v>128</v>
      </c>
      <c r="B35" s="282">
        <f>SUM(B36:B40)</f>
        <v>0</v>
      </c>
      <c r="C35" s="280">
        <f>SUM(C36:C40)</f>
        <v>0</v>
      </c>
      <c r="D35" s="281">
        <f>SUM(D36:D40)</f>
        <v>0</v>
      </c>
      <c r="E35" s="281">
        <f>SUM(E36:E40)</f>
        <v>0</v>
      </c>
      <c r="F35" s="281">
        <f t="shared" si="0"/>
        <v>0</v>
      </c>
      <c r="G35" s="282">
        <f>SUM(G36:G40)</f>
        <v>0</v>
      </c>
      <c r="H35" s="283">
        <f>SUM(H36:H40)</f>
        <v>0</v>
      </c>
    </row>
    <row r="36" spans="1:8" s="178" customFormat="1" ht="26.25" customHeight="1">
      <c r="A36" s="177"/>
      <c r="B36" s="260"/>
      <c r="C36" s="261"/>
      <c r="D36" s="262"/>
      <c r="E36" s="262"/>
      <c r="F36" s="262">
        <f t="shared" si="0"/>
        <v>0</v>
      </c>
      <c r="G36" s="260"/>
      <c r="H36" s="177"/>
    </row>
    <row r="37" spans="1:8" s="178" customFormat="1" ht="26.25" customHeight="1">
      <c r="A37" s="179"/>
      <c r="B37" s="263"/>
      <c r="C37" s="264"/>
      <c r="D37" s="265"/>
      <c r="E37" s="265"/>
      <c r="F37" s="265">
        <f t="shared" si="0"/>
        <v>0</v>
      </c>
      <c r="G37" s="263"/>
      <c r="H37" s="179"/>
    </row>
    <row r="38" spans="1:8" s="178" customFormat="1" ht="26.25" customHeight="1">
      <c r="A38" s="179"/>
      <c r="B38" s="263"/>
      <c r="C38" s="264"/>
      <c r="D38" s="265"/>
      <c r="E38" s="265"/>
      <c r="F38" s="265">
        <f t="shared" si="0"/>
        <v>0</v>
      </c>
      <c r="G38" s="263"/>
      <c r="H38" s="179"/>
    </row>
    <row r="39" spans="1:8" s="178" customFormat="1" ht="26.25" customHeight="1">
      <c r="A39" s="179"/>
      <c r="B39" s="263"/>
      <c r="C39" s="264"/>
      <c r="D39" s="265"/>
      <c r="E39" s="265"/>
      <c r="F39" s="265">
        <f t="shared" si="0"/>
        <v>0</v>
      </c>
      <c r="G39" s="263"/>
      <c r="H39" s="179"/>
    </row>
    <row r="40" spans="1:8" s="178" customFormat="1" ht="26.25" customHeight="1" thickBot="1">
      <c r="A40" s="180"/>
      <c r="B40" s="267"/>
      <c r="C40" s="268"/>
      <c r="D40" s="269"/>
      <c r="E40" s="269"/>
      <c r="F40" s="269">
        <f t="shared" si="0"/>
        <v>0</v>
      </c>
      <c r="G40" s="267"/>
      <c r="H40" s="180"/>
    </row>
    <row r="41" spans="1:8" s="178" customFormat="1" ht="26.25" customHeight="1" thickBot="1">
      <c r="A41" s="290" t="s">
        <v>129</v>
      </c>
      <c r="B41" s="282">
        <f>SUM(B42:B47)</f>
        <v>0</v>
      </c>
      <c r="C41" s="280">
        <f>SUM(C42:C47)</f>
        <v>0</v>
      </c>
      <c r="D41" s="281">
        <f>SUM(D42:D47)</f>
        <v>0</v>
      </c>
      <c r="E41" s="281">
        <f>SUM(E42:E47)</f>
        <v>0</v>
      </c>
      <c r="F41" s="281">
        <f t="shared" si="0"/>
        <v>0</v>
      </c>
      <c r="G41" s="282">
        <f>SUM(G42:G47)</f>
        <v>0</v>
      </c>
      <c r="H41" s="283">
        <f>SUM(H42:H47)</f>
        <v>0</v>
      </c>
    </row>
    <row r="42" spans="1:8" ht="26.25" customHeight="1">
      <c r="A42" s="177"/>
      <c r="B42" s="260"/>
      <c r="C42" s="261"/>
      <c r="D42" s="262"/>
      <c r="E42" s="262"/>
      <c r="F42" s="262">
        <f t="shared" si="0"/>
        <v>0</v>
      </c>
      <c r="G42" s="260"/>
      <c r="H42" s="177"/>
    </row>
    <row r="43" spans="1:8" s="181" customFormat="1" ht="26.25" customHeight="1">
      <c r="A43" s="179"/>
      <c r="B43" s="263"/>
      <c r="C43" s="264"/>
      <c r="D43" s="265"/>
      <c r="E43" s="265"/>
      <c r="F43" s="265">
        <f t="shared" si="0"/>
        <v>0</v>
      </c>
      <c r="G43" s="263"/>
      <c r="H43" s="179"/>
    </row>
    <row r="44" spans="1:8" ht="26.25" customHeight="1">
      <c r="A44" s="179"/>
      <c r="B44" s="263"/>
      <c r="C44" s="264"/>
      <c r="D44" s="265"/>
      <c r="E44" s="265"/>
      <c r="F44" s="265">
        <f t="shared" si="0"/>
        <v>0</v>
      </c>
      <c r="G44" s="263"/>
      <c r="H44" s="179"/>
    </row>
    <row r="45" spans="1:8" ht="26.25" customHeight="1">
      <c r="A45" s="179"/>
      <c r="B45" s="263"/>
      <c r="C45" s="264"/>
      <c r="D45" s="265"/>
      <c r="E45" s="265"/>
      <c r="F45" s="265">
        <f t="shared" si="0"/>
        <v>0</v>
      </c>
      <c r="G45" s="263"/>
      <c r="H45" s="179"/>
    </row>
    <row r="46" spans="1:8" ht="26.25" customHeight="1">
      <c r="A46" s="179"/>
      <c r="B46" s="263"/>
      <c r="C46" s="264"/>
      <c r="D46" s="265"/>
      <c r="E46" s="265"/>
      <c r="F46" s="265">
        <f t="shared" si="0"/>
        <v>0</v>
      </c>
      <c r="G46" s="263"/>
      <c r="H46" s="179"/>
    </row>
    <row r="47" spans="1:8" ht="26.25" customHeight="1" thickBot="1">
      <c r="A47" s="180"/>
      <c r="B47" s="267"/>
      <c r="C47" s="268"/>
      <c r="D47" s="269"/>
      <c r="E47" s="269"/>
      <c r="F47" s="271">
        <f t="shared" si="0"/>
        <v>0</v>
      </c>
      <c r="G47" s="267"/>
      <c r="H47" s="180"/>
    </row>
    <row r="48" spans="1:8" ht="26.25" customHeight="1" thickBot="1">
      <c r="A48" s="291" t="s">
        <v>130</v>
      </c>
      <c r="B48" s="292">
        <f t="shared" ref="B48:G48" si="1">SUM(B17,B35,B41)</f>
        <v>0</v>
      </c>
      <c r="C48" s="293">
        <f t="shared" si="1"/>
        <v>0</v>
      </c>
      <c r="D48" s="294">
        <f t="shared" si="1"/>
        <v>0</v>
      </c>
      <c r="E48" s="294">
        <f t="shared" si="1"/>
        <v>0</v>
      </c>
      <c r="F48" s="295">
        <f t="shared" si="1"/>
        <v>0</v>
      </c>
      <c r="G48" s="292">
        <f t="shared" si="1"/>
        <v>0</v>
      </c>
      <c r="H48" s="296"/>
    </row>
    <row r="49" spans="1:8">
      <c r="A49" s="272"/>
      <c r="B49" s="181"/>
      <c r="C49" s="181"/>
      <c r="D49" s="181"/>
      <c r="E49" s="181"/>
      <c r="F49" s="181"/>
      <c r="G49" s="181"/>
      <c r="H49" s="181"/>
    </row>
    <row r="50" spans="1:8">
      <c r="A50" s="174" t="s">
        <v>131</v>
      </c>
    </row>
    <row r="51" spans="1:8">
      <c r="A51" s="273" t="s">
        <v>132</v>
      </c>
    </row>
    <row r="52" spans="1:8">
      <c r="A52" s="273" t="s">
        <v>133</v>
      </c>
    </row>
    <row r="53" spans="1:8">
      <c r="A53" s="178" t="s">
        <v>134</v>
      </c>
    </row>
    <row r="54" spans="1:8">
      <c r="B54" s="178"/>
      <c r="C54" s="178"/>
      <c r="D54" s="178"/>
      <c r="E54" s="178"/>
      <c r="F54" s="178"/>
      <c r="G54" s="178"/>
      <c r="H54" s="178"/>
    </row>
    <row r="55" spans="1:8">
      <c r="A55" s="178"/>
      <c r="B55" s="178"/>
      <c r="C55" s="178"/>
      <c r="D55" s="178"/>
      <c r="E55" s="178"/>
      <c r="F55" s="178"/>
      <c r="G55" s="178"/>
      <c r="H55" s="178"/>
    </row>
    <row r="56" spans="1:8">
      <c r="A56" s="178"/>
      <c r="B56" s="178"/>
      <c r="C56" s="178"/>
      <c r="D56" s="178"/>
      <c r="E56" s="178"/>
      <c r="F56" s="178"/>
      <c r="G56" s="178"/>
      <c r="H56" s="178"/>
    </row>
    <row r="57" spans="1:8">
      <c r="A57" s="178"/>
      <c r="B57" s="178"/>
      <c r="C57" s="178"/>
      <c r="D57" s="178"/>
      <c r="E57" s="178"/>
      <c r="F57" s="178"/>
      <c r="G57" s="178"/>
      <c r="H57" s="178"/>
    </row>
    <row r="58" spans="1:8">
      <c r="A58" s="178"/>
      <c r="B58" s="178"/>
      <c r="C58" s="178"/>
      <c r="D58" s="178"/>
      <c r="E58" s="178"/>
      <c r="F58" s="178"/>
      <c r="G58" s="178"/>
      <c r="H58" s="178"/>
    </row>
    <row r="59" spans="1:8">
      <c r="A59" s="178"/>
      <c r="B59" s="178"/>
      <c r="C59" s="178"/>
      <c r="D59" s="178"/>
      <c r="E59" s="178"/>
      <c r="F59" s="178"/>
      <c r="G59" s="178"/>
      <c r="H59" s="178"/>
    </row>
    <row r="60" spans="1:8">
      <c r="A60" s="178"/>
      <c r="B60" s="178"/>
      <c r="C60" s="178"/>
      <c r="D60" s="178"/>
      <c r="E60" s="178"/>
      <c r="F60" s="178"/>
      <c r="G60" s="178"/>
      <c r="H60" s="178"/>
    </row>
    <row r="61" spans="1:8">
      <c r="A61" s="178"/>
      <c r="B61" s="178"/>
      <c r="C61" s="178"/>
      <c r="D61" s="178"/>
      <c r="E61" s="178"/>
      <c r="F61" s="178"/>
      <c r="G61" s="178"/>
      <c r="H61" s="178"/>
    </row>
    <row r="62" spans="1:8">
      <c r="A62" s="178"/>
      <c r="B62" s="178"/>
      <c r="C62" s="178"/>
      <c r="D62" s="178"/>
      <c r="E62" s="178"/>
      <c r="F62" s="178"/>
      <c r="G62" s="178"/>
      <c r="H62" s="178"/>
    </row>
    <row r="63" spans="1:8">
      <c r="A63" s="178"/>
      <c r="B63" s="178"/>
      <c r="C63" s="178"/>
      <c r="D63" s="178"/>
      <c r="E63" s="178"/>
      <c r="F63" s="178"/>
      <c r="G63" s="178"/>
      <c r="H63" s="178"/>
    </row>
    <row r="64" spans="1:8">
      <c r="A64" s="178"/>
      <c r="B64" s="178"/>
      <c r="C64" s="178"/>
      <c r="D64" s="178"/>
      <c r="E64" s="178"/>
      <c r="F64" s="178"/>
      <c r="G64" s="178"/>
      <c r="H64" s="178"/>
    </row>
    <row r="65" spans="1:8">
      <c r="A65" s="178"/>
      <c r="B65" s="178"/>
      <c r="C65" s="178"/>
      <c r="D65" s="178"/>
      <c r="E65" s="178"/>
      <c r="F65" s="178"/>
      <c r="G65" s="178"/>
      <c r="H65" s="178"/>
    </row>
    <row r="66" spans="1:8">
      <c r="A66" s="178"/>
      <c r="B66" s="178"/>
      <c r="C66" s="178"/>
      <c r="D66" s="178"/>
      <c r="E66" s="178"/>
      <c r="F66" s="178"/>
      <c r="G66" s="178"/>
      <c r="H66" s="178"/>
    </row>
    <row r="67" spans="1:8">
      <c r="A67" s="178"/>
      <c r="B67" s="178"/>
      <c r="C67" s="178"/>
      <c r="D67" s="178"/>
      <c r="E67" s="178"/>
      <c r="F67" s="178"/>
      <c r="G67" s="178"/>
      <c r="H67" s="178"/>
    </row>
  </sheetData>
  <sheetProtection insertRows="0" selectLockedCells="1"/>
  <mergeCells count="11">
    <mergeCell ref="A5:C5"/>
    <mergeCell ref="D1:F2"/>
    <mergeCell ref="G2:H2"/>
    <mergeCell ref="D3:F4"/>
    <mergeCell ref="G3:H3"/>
    <mergeCell ref="A4:C4"/>
    <mergeCell ref="A9:A10"/>
    <mergeCell ref="B9:B10"/>
    <mergeCell ref="C9:F9"/>
    <mergeCell ref="G9:G10"/>
    <mergeCell ref="H9:H10"/>
  </mergeCells>
  <pageMargins left="0.70866141732283472" right="0.31496062992125984" top="0.74803149606299213" bottom="0.74803149606299213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303"/>
  <sheetViews>
    <sheetView showGridLines="0" topLeftCell="A49" zoomScale="90" zoomScaleNormal="90" workbookViewId="0">
      <selection activeCell="G83" sqref="G83"/>
    </sheetView>
  </sheetViews>
  <sheetFormatPr baseColWidth="10" defaultColWidth="11.42578125" defaultRowHeight="11.25"/>
  <cols>
    <col min="1" max="1" width="11.42578125" style="299"/>
    <col min="2" max="2" width="12" style="299" customWidth="1"/>
    <col min="3" max="3" width="11.42578125" style="299"/>
    <col min="4" max="4" width="6.140625" style="299" customWidth="1"/>
    <col min="5" max="5" width="7.42578125" style="299" customWidth="1"/>
    <col min="6" max="6" width="31.28515625" style="299" customWidth="1"/>
    <col min="7" max="7" width="14.28515625" style="299" bestFit="1" customWidth="1"/>
    <col min="8" max="8" width="11.140625" style="299" customWidth="1"/>
    <col min="9" max="10" width="13.28515625" style="300" customWidth="1"/>
    <col min="11" max="11" width="20.85546875" style="299" customWidth="1"/>
    <col min="12" max="12" width="16.42578125" style="299" customWidth="1"/>
    <col min="13" max="13" width="19.7109375" style="299" customWidth="1"/>
    <col min="14" max="14" width="17.28515625" style="299" bestFit="1" customWidth="1"/>
    <col min="15" max="15" width="14.42578125" style="299" bestFit="1" customWidth="1"/>
    <col min="16" max="16384" width="11.42578125" style="299"/>
  </cols>
  <sheetData>
    <row r="1" spans="2:13" ht="22.5" customHeight="1">
      <c r="B1" s="556"/>
      <c r="C1" s="557"/>
      <c r="D1" s="557"/>
      <c r="I1" s="597" t="s">
        <v>279</v>
      </c>
      <c r="J1" s="598"/>
      <c r="K1" s="599"/>
      <c r="L1" s="680" t="s">
        <v>290</v>
      </c>
      <c r="M1" s="681"/>
    </row>
    <row r="2" spans="2:13" ht="22.5" customHeight="1">
      <c r="B2" s="560"/>
      <c r="C2" s="561"/>
      <c r="D2" s="561"/>
      <c r="I2" s="600"/>
      <c r="J2" s="601"/>
      <c r="K2" s="602"/>
      <c r="L2" s="603"/>
      <c r="M2" s="604"/>
    </row>
    <row r="3" spans="2:13" ht="22.5" customHeight="1">
      <c r="B3" s="560"/>
      <c r="C3" s="561"/>
      <c r="D3" s="561"/>
      <c r="I3" s="646" t="s">
        <v>291</v>
      </c>
      <c r="J3" s="647"/>
      <c r="K3" s="648"/>
      <c r="L3" s="673" t="s">
        <v>282</v>
      </c>
      <c r="M3" s="674"/>
    </row>
    <row r="4" spans="2:13" ht="22.5" customHeight="1" thickBot="1">
      <c r="B4" s="687" t="s">
        <v>283</v>
      </c>
      <c r="C4" s="688"/>
      <c r="D4" s="688"/>
      <c r="E4" s="688"/>
      <c r="F4" s="688"/>
      <c r="G4" s="688"/>
      <c r="H4" s="689"/>
      <c r="I4" s="682"/>
      <c r="J4" s="683"/>
      <c r="K4" s="684"/>
      <c r="L4" s="685"/>
      <c r="M4" s="686"/>
    </row>
    <row r="5" spans="2:13" ht="19.5" customHeight="1">
      <c r="B5" s="573" t="s">
        <v>152</v>
      </c>
      <c r="C5" s="574"/>
      <c r="D5" s="574"/>
      <c r="E5" s="574"/>
      <c r="F5" s="574"/>
      <c r="G5" s="574"/>
      <c r="H5" s="575" t="s">
        <v>65</v>
      </c>
      <c r="I5" s="576"/>
      <c r="J5" s="576"/>
      <c r="K5" s="576"/>
      <c r="L5" s="678" t="s">
        <v>159</v>
      </c>
      <c r="M5" s="679"/>
    </row>
    <row r="6" spans="2:13" ht="18" customHeight="1">
      <c r="B6" s="577" t="s">
        <v>158</v>
      </c>
      <c r="C6" s="298"/>
      <c r="D6" s="298"/>
      <c r="E6" s="298"/>
      <c r="F6" s="578"/>
      <c r="G6" s="578"/>
      <c r="I6" s="579"/>
      <c r="J6" s="580"/>
      <c r="K6" s="578"/>
      <c r="L6" s="298"/>
      <c r="M6" s="335"/>
    </row>
    <row r="7" spans="2:13" ht="13.5" customHeight="1" thickBot="1">
      <c r="B7" s="230" t="s">
        <v>314</v>
      </c>
      <c r="C7" s="298"/>
      <c r="D7" s="298"/>
      <c r="E7" s="298"/>
      <c r="F7" s="581"/>
      <c r="G7" s="581"/>
      <c r="H7" s="581"/>
      <c r="I7" s="582"/>
      <c r="J7" s="582"/>
      <c r="K7" s="581"/>
      <c r="L7" s="298"/>
      <c r="M7" s="335"/>
    </row>
    <row r="8" spans="2:13" ht="15.75" customHeight="1" thickBot="1">
      <c r="B8" s="734" t="s">
        <v>160</v>
      </c>
      <c r="C8" s="735"/>
      <c r="D8" s="735"/>
      <c r="E8" s="735"/>
      <c r="F8" s="736"/>
      <c r="G8" s="734" t="s">
        <v>161</v>
      </c>
      <c r="H8" s="743" t="s">
        <v>162</v>
      </c>
      <c r="I8" s="745" t="s">
        <v>163</v>
      </c>
      <c r="J8" s="712" t="s">
        <v>164</v>
      </c>
      <c r="K8" s="713"/>
      <c r="L8" s="714"/>
      <c r="M8" s="715" t="s">
        <v>165</v>
      </c>
    </row>
    <row r="9" spans="2:13" ht="17.25" customHeight="1" thickBot="1">
      <c r="B9" s="737"/>
      <c r="C9" s="738"/>
      <c r="D9" s="738"/>
      <c r="E9" s="738"/>
      <c r="F9" s="739"/>
      <c r="G9" s="737"/>
      <c r="H9" s="744"/>
      <c r="I9" s="746"/>
      <c r="J9" s="745" t="s">
        <v>166</v>
      </c>
      <c r="K9" s="720" t="s">
        <v>167</v>
      </c>
      <c r="L9" s="721"/>
      <c r="M9" s="716"/>
    </row>
    <row r="10" spans="2:13" ht="25.5" customHeight="1" thickBot="1">
      <c r="B10" s="740"/>
      <c r="C10" s="741"/>
      <c r="D10" s="741"/>
      <c r="E10" s="741"/>
      <c r="F10" s="742"/>
      <c r="G10" s="740"/>
      <c r="H10" s="399"/>
      <c r="I10" s="747"/>
      <c r="J10" s="747"/>
      <c r="K10" s="400" t="s">
        <v>168</v>
      </c>
      <c r="L10" s="400" t="s">
        <v>169</v>
      </c>
      <c r="M10" s="717"/>
    </row>
    <row r="11" spans="2:13" ht="17.25" customHeight="1" thickBot="1">
      <c r="B11" s="750" t="s">
        <v>170</v>
      </c>
      <c r="C11" s="751"/>
      <c r="D11" s="751"/>
      <c r="E11" s="751"/>
      <c r="F11" s="752"/>
      <c r="G11" s="401"/>
      <c r="H11" s="401"/>
      <c r="I11" s="401"/>
      <c r="J11" s="401"/>
      <c r="K11" s="401"/>
      <c r="L11" s="401"/>
      <c r="M11" s="402"/>
    </row>
    <row r="12" spans="2:13" s="307" customFormat="1" ht="13.5" customHeight="1">
      <c r="B12" s="301" t="s">
        <v>171</v>
      </c>
      <c r="C12" s="302"/>
      <c r="D12" s="302"/>
      <c r="E12" s="302"/>
      <c r="F12" s="302"/>
      <c r="G12" s="303"/>
      <c r="H12" s="304"/>
      <c r="I12" s="305"/>
      <c r="J12" s="305"/>
      <c r="K12" s="306"/>
      <c r="L12" s="306"/>
      <c r="M12" s="306"/>
    </row>
    <row r="13" spans="2:13" s="307" customFormat="1" ht="13.5" customHeight="1">
      <c r="B13" s="748" t="s">
        <v>172</v>
      </c>
      <c r="C13" s="749"/>
      <c r="D13" s="749"/>
      <c r="E13" s="749"/>
      <c r="F13" s="749"/>
      <c r="G13" s="308"/>
      <c r="H13" s="304"/>
      <c r="I13" s="305"/>
      <c r="J13" s="305"/>
      <c r="K13" s="306"/>
      <c r="L13" s="306"/>
      <c r="M13" s="306"/>
    </row>
    <row r="14" spans="2:13" s="307" customFormat="1" ht="13.5" customHeight="1">
      <c r="B14" s="301" t="s">
        <v>173</v>
      </c>
      <c r="C14" s="302"/>
      <c r="D14" s="302"/>
      <c r="E14" s="302"/>
      <c r="F14" s="302"/>
      <c r="G14" s="308"/>
      <c r="H14" s="304"/>
      <c r="I14" s="305"/>
      <c r="J14" s="305"/>
      <c r="K14" s="306"/>
      <c r="L14" s="306"/>
      <c r="M14" s="306"/>
    </row>
    <row r="15" spans="2:13" s="307" customFormat="1" ht="13.5" customHeight="1">
      <c r="B15" s="301" t="s">
        <v>174</v>
      </c>
      <c r="C15" s="302"/>
      <c r="D15" s="302"/>
      <c r="E15" s="302"/>
      <c r="F15" s="302"/>
      <c r="G15" s="308"/>
      <c r="H15" s="309"/>
      <c r="I15" s="306"/>
      <c r="J15" s="306"/>
      <c r="K15" s="306"/>
      <c r="L15" s="306"/>
      <c r="M15" s="306"/>
    </row>
    <row r="16" spans="2:13" s="307" customFormat="1" ht="13.5" customHeight="1">
      <c r="B16" s="301" t="s">
        <v>175</v>
      </c>
      <c r="C16" s="302"/>
      <c r="D16" s="302"/>
      <c r="E16" s="302"/>
      <c r="F16" s="302"/>
      <c r="G16" s="308"/>
      <c r="H16" s="309"/>
      <c r="I16" s="306"/>
      <c r="J16" s="306"/>
      <c r="K16" s="306"/>
      <c r="L16" s="306"/>
      <c r="M16" s="306"/>
    </row>
    <row r="17" spans="2:14" s="307" customFormat="1" ht="13.5" customHeight="1">
      <c r="B17" s="301" t="s">
        <v>176</v>
      </c>
      <c r="C17" s="302"/>
      <c r="D17" s="302"/>
      <c r="E17" s="302"/>
      <c r="F17" s="302"/>
      <c r="G17" s="308"/>
      <c r="H17" s="309"/>
      <c r="I17" s="306"/>
      <c r="J17" s="306"/>
      <c r="K17" s="306"/>
      <c r="L17" s="306"/>
      <c r="M17" s="306"/>
      <c r="N17" s="310"/>
    </row>
    <row r="18" spans="2:14" s="307" customFormat="1" ht="13.5" customHeight="1">
      <c r="B18" s="301" t="s">
        <v>177</v>
      </c>
      <c r="C18" s="302"/>
      <c r="D18" s="302"/>
      <c r="E18" s="302"/>
      <c r="F18" s="302"/>
      <c r="G18" s="308"/>
      <c r="H18" s="309"/>
      <c r="I18" s="306"/>
      <c r="J18" s="306"/>
      <c r="K18" s="306"/>
      <c r="L18" s="306"/>
      <c r="M18" s="306"/>
      <c r="N18" s="310"/>
    </row>
    <row r="19" spans="2:14" s="307" customFormat="1" ht="13.5" customHeight="1" thickBot="1">
      <c r="B19" s="311" t="s">
        <v>178</v>
      </c>
      <c r="C19" s="302"/>
      <c r="D19" s="302"/>
      <c r="E19" s="302"/>
      <c r="F19" s="302"/>
      <c r="G19" s="312"/>
      <c r="H19" s="309"/>
      <c r="I19" s="306"/>
      <c r="J19" s="306"/>
      <c r="K19" s="306"/>
      <c r="L19" s="306"/>
      <c r="M19" s="306"/>
    </row>
    <row r="20" spans="2:14" s="307" customFormat="1" ht="18" customHeight="1" thickBot="1">
      <c r="B20" s="731" t="s">
        <v>179</v>
      </c>
      <c r="C20" s="732"/>
      <c r="D20" s="732"/>
      <c r="E20" s="732"/>
      <c r="F20" s="733"/>
      <c r="G20" s="403"/>
      <c r="H20" s="403"/>
      <c r="I20" s="404"/>
      <c r="J20" s="404"/>
      <c r="K20" s="404"/>
      <c r="L20" s="405"/>
      <c r="M20" s="406"/>
    </row>
    <row r="21" spans="2:14" s="307" customFormat="1" ht="15.75" customHeight="1">
      <c r="B21" s="313" t="s">
        <v>180</v>
      </c>
      <c r="C21" s="314"/>
      <c r="D21" s="314"/>
      <c r="E21" s="314"/>
      <c r="F21" s="315"/>
      <c r="G21" s="303"/>
      <c r="H21" s="303"/>
      <c r="I21" s="316"/>
      <c r="J21" s="316"/>
      <c r="K21" s="316"/>
      <c r="L21" s="316"/>
      <c r="M21" s="306"/>
    </row>
    <row r="22" spans="2:14" s="307" customFormat="1" ht="15" customHeight="1">
      <c r="B22" s="311" t="s">
        <v>172</v>
      </c>
      <c r="C22" s="302"/>
      <c r="D22" s="302"/>
      <c r="E22" s="302"/>
      <c r="F22" s="317"/>
      <c r="G22" s="308"/>
      <c r="H22" s="308"/>
      <c r="I22" s="318"/>
      <c r="J22" s="318"/>
      <c r="K22" s="318"/>
      <c r="L22" s="318"/>
      <c r="M22" s="306"/>
    </row>
    <row r="23" spans="2:14" s="307" customFormat="1" ht="15" customHeight="1">
      <c r="B23" s="301" t="s">
        <v>181</v>
      </c>
      <c r="C23" s="302"/>
      <c r="D23" s="302"/>
      <c r="E23" s="302"/>
      <c r="F23" s="317"/>
      <c r="G23" s="308"/>
      <c r="H23" s="308"/>
      <c r="I23" s="318"/>
      <c r="J23" s="318"/>
      <c r="K23" s="318"/>
      <c r="L23" s="318"/>
      <c r="M23" s="306"/>
    </row>
    <row r="24" spans="2:14" s="307" customFormat="1" ht="12" customHeight="1">
      <c r="B24" s="311" t="s">
        <v>182</v>
      </c>
      <c r="C24" s="302"/>
      <c r="D24" s="302"/>
      <c r="E24" s="302"/>
      <c r="F24" s="317"/>
      <c r="G24" s="308"/>
      <c r="H24" s="308"/>
      <c r="I24" s="318"/>
      <c r="J24" s="318"/>
      <c r="K24" s="318"/>
      <c r="L24" s="318"/>
      <c r="M24" s="306"/>
    </row>
    <row r="25" spans="2:14" ht="13.5" customHeight="1">
      <c r="B25" s="311" t="s">
        <v>183</v>
      </c>
      <c r="F25" s="319"/>
      <c r="G25" s="320"/>
      <c r="H25" s="320"/>
      <c r="I25" s="320"/>
      <c r="J25" s="320"/>
      <c r="K25" s="320"/>
      <c r="L25" s="320"/>
      <c r="M25" s="321"/>
    </row>
    <row r="26" spans="2:14" s="307" customFormat="1" ht="13.5" customHeight="1">
      <c r="B26" s="301" t="s">
        <v>177</v>
      </c>
      <c r="C26" s="302"/>
      <c r="D26" s="302"/>
      <c r="E26" s="302"/>
      <c r="F26" s="317"/>
      <c r="G26" s="308"/>
      <c r="H26" s="308"/>
      <c r="I26" s="318"/>
      <c r="J26" s="318"/>
      <c r="K26" s="318"/>
      <c r="L26" s="318"/>
      <c r="M26" s="306"/>
    </row>
    <row r="27" spans="2:14" s="307" customFormat="1" ht="13.5" customHeight="1" thickBot="1">
      <c r="B27" s="322" t="s">
        <v>178</v>
      </c>
      <c r="C27" s="323"/>
      <c r="D27" s="323"/>
      <c r="E27" s="323"/>
      <c r="F27" s="324"/>
      <c r="G27" s="312"/>
      <c r="H27" s="312"/>
      <c r="I27" s="325"/>
      <c r="J27" s="325"/>
      <c r="K27" s="325"/>
      <c r="L27" s="325"/>
      <c r="M27" s="306"/>
    </row>
    <row r="28" spans="2:14" s="307" customFormat="1" ht="15" customHeight="1" thickBot="1">
      <c r="B28" s="407" t="s">
        <v>184</v>
      </c>
      <c r="C28" s="408"/>
      <c r="D28" s="408"/>
      <c r="E28" s="408"/>
      <c r="F28" s="409"/>
      <c r="G28" s="410"/>
      <c r="H28" s="410"/>
      <c r="I28" s="411"/>
      <c r="J28" s="411"/>
      <c r="K28" s="411"/>
      <c r="L28" s="412"/>
      <c r="M28" s="406"/>
    </row>
    <row r="29" spans="2:14" s="307" customFormat="1" ht="15" customHeight="1">
      <c r="B29" s="326" t="s">
        <v>185</v>
      </c>
      <c r="C29" s="314"/>
      <c r="D29" s="314"/>
      <c r="E29" s="314"/>
      <c r="F29" s="315"/>
      <c r="G29" s="327"/>
      <c r="H29" s="314"/>
      <c r="I29" s="328"/>
      <c r="J29" s="328"/>
      <c r="K29" s="328"/>
      <c r="L29" s="315"/>
      <c r="M29" s="317"/>
    </row>
    <row r="30" spans="2:14" s="307" customFormat="1" ht="14.25" customHeight="1">
      <c r="B30" s="329" t="s">
        <v>186</v>
      </c>
      <c r="C30" s="302"/>
      <c r="D30" s="302"/>
      <c r="E30" s="302"/>
      <c r="F30" s="317"/>
      <c r="G30" s="330"/>
      <c r="H30" s="302"/>
      <c r="I30" s="331"/>
      <c r="J30" s="331"/>
      <c r="K30" s="331"/>
      <c r="L30" s="317"/>
      <c r="M30" s="317"/>
    </row>
    <row r="31" spans="2:14" s="307" customFormat="1" ht="11.25" customHeight="1">
      <c r="B31" s="332" t="s">
        <v>187</v>
      </c>
      <c r="C31" s="302"/>
      <c r="D31" s="302"/>
      <c r="E31" s="302"/>
      <c r="F31" s="317"/>
      <c r="G31" s="330"/>
      <c r="H31" s="302"/>
      <c r="I31" s="331"/>
      <c r="J31" s="331"/>
      <c r="K31" s="331"/>
      <c r="L31" s="317"/>
      <c r="M31" s="317"/>
    </row>
    <row r="32" spans="2:14" s="307" customFormat="1" ht="13.5" customHeight="1">
      <c r="B32" s="329" t="s">
        <v>188</v>
      </c>
      <c r="C32" s="333"/>
      <c r="D32" s="302"/>
      <c r="E32" s="302"/>
      <c r="F32" s="317"/>
      <c r="G32" s="330"/>
      <c r="H32" s="302"/>
      <c r="I32" s="331"/>
      <c r="J32" s="331"/>
      <c r="K32" s="331"/>
      <c r="L32" s="317"/>
      <c r="M32" s="317"/>
    </row>
    <row r="33" spans="2:13" s="307" customFormat="1" ht="13.5" customHeight="1">
      <c r="B33" s="329" t="s">
        <v>189</v>
      </c>
      <c r="C33" s="333"/>
      <c r="D33" s="302"/>
      <c r="E33" s="302"/>
      <c r="F33" s="317"/>
      <c r="G33" s="330"/>
      <c r="H33" s="302"/>
      <c r="I33" s="331"/>
      <c r="J33" s="331"/>
      <c r="K33" s="331"/>
      <c r="L33" s="317"/>
      <c r="M33" s="317"/>
    </row>
    <row r="34" spans="2:13" s="307" customFormat="1" ht="12.75" customHeight="1" thickBot="1">
      <c r="B34" s="301" t="s">
        <v>187</v>
      </c>
      <c r="C34" s="333"/>
      <c r="D34" s="302"/>
      <c r="E34" s="302"/>
      <c r="F34" s="317"/>
      <c r="G34" s="330"/>
      <c r="H34" s="302"/>
      <c r="I34" s="331"/>
      <c r="J34" s="331"/>
      <c r="K34" s="331"/>
      <c r="L34" s="317"/>
      <c r="M34" s="317"/>
    </row>
    <row r="35" spans="2:13" s="307" customFormat="1" ht="18" customHeight="1" thickBot="1">
      <c r="B35" s="725" t="s">
        <v>190</v>
      </c>
      <c r="C35" s="726"/>
      <c r="D35" s="726"/>
      <c r="E35" s="726"/>
      <c r="F35" s="727"/>
      <c r="G35" s="413"/>
      <c r="H35" s="403"/>
      <c r="I35" s="404"/>
      <c r="J35" s="404"/>
      <c r="K35" s="404"/>
      <c r="L35" s="404"/>
      <c r="M35" s="406"/>
    </row>
    <row r="36" spans="2:13" s="307" customFormat="1" ht="15.75" customHeight="1">
      <c r="B36" s="326" t="s">
        <v>174</v>
      </c>
      <c r="C36" s="314"/>
      <c r="D36" s="314"/>
      <c r="E36" s="314"/>
      <c r="F36" s="314"/>
      <c r="G36" s="327"/>
      <c r="H36" s="328"/>
      <c r="I36" s="328"/>
      <c r="J36" s="328"/>
      <c r="K36" s="328"/>
      <c r="L36" s="315"/>
      <c r="M36" s="317"/>
    </row>
    <row r="37" spans="2:13" s="307" customFormat="1" ht="10.5" customHeight="1">
      <c r="B37" s="301" t="s">
        <v>187</v>
      </c>
      <c r="C37" s="302"/>
      <c r="D37" s="302"/>
      <c r="E37" s="302"/>
      <c r="F37" s="302"/>
      <c r="G37" s="330"/>
      <c r="H37" s="331"/>
      <c r="I37" s="331"/>
      <c r="J37" s="331"/>
      <c r="K37" s="331"/>
      <c r="L37" s="317"/>
      <c r="M37" s="317"/>
    </row>
    <row r="38" spans="2:13" s="307" customFormat="1" ht="12.75" customHeight="1">
      <c r="B38" s="329" t="s">
        <v>175</v>
      </c>
      <c r="C38" s="302"/>
      <c r="D38" s="302"/>
      <c r="E38" s="302"/>
      <c r="F38" s="302"/>
      <c r="G38" s="330"/>
      <c r="H38" s="331"/>
      <c r="I38" s="331"/>
      <c r="J38" s="331"/>
      <c r="K38" s="331"/>
      <c r="L38" s="317"/>
      <c r="M38" s="317"/>
    </row>
    <row r="39" spans="2:13" s="307" customFormat="1" ht="12.75" customHeight="1">
      <c r="B39" s="301" t="s">
        <v>187</v>
      </c>
      <c r="C39" s="302"/>
      <c r="D39" s="302"/>
      <c r="E39" s="302"/>
      <c r="F39" s="302"/>
      <c r="G39" s="330"/>
      <c r="H39" s="331"/>
      <c r="I39" s="331"/>
      <c r="J39" s="331"/>
      <c r="K39" s="331"/>
      <c r="L39" s="317"/>
      <c r="M39" s="317"/>
    </row>
    <row r="40" spans="2:13" s="307" customFormat="1" ht="12.75" customHeight="1">
      <c r="B40" s="329" t="s">
        <v>176</v>
      </c>
      <c r="C40" s="302"/>
      <c r="D40" s="302"/>
      <c r="E40" s="302"/>
      <c r="F40" s="302"/>
      <c r="G40" s="330"/>
      <c r="H40" s="331"/>
      <c r="I40" s="331"/>
      <c r="J40" s="331"/>
      <c r="K40" s="331"/>
      <c r="L40" s="317"/>
      <c r="M40" s="317"/>
    </row>
    <row r="41" spans="2:13" s="307" customFormat="1" ht="12.75" customHeight="1" thickBot="1">
      <c r="B41" s="301" t="s">
        <v>187</v>
      </c>
      <c r="C41" s="302"/>
      <c r="D41" s="302"/>
      <c r="E41" s="302"/>
      <c r="F41" s="302"/>
      <c r="G41" s="330"/>
      <c r="H41" s="331"/>
      <c r="I41" s="331"/>
      <c r="J41" s="331"/>
      <c r="K41" s="331"/>
      <c r="L41" s="317"/>
      <c r="M41" s="317"/>
    </row>
    <row r="42" spans="2:13" ht="18" customHeight="1" thickBot="1">
      <c r="B42" s="731" t="s">
        <v>191</v>
      </c>
      <c r="C42" s="732"/>
      <c r="D42" s="732"/>
      <c r="E42" s="732"/>
      <c r="F42" s="733"/>
      <c r="G42" s="414"/>
      <c r="H42" s="415"/>
      <c r="I42" s="415"/>
      <c r="J42" s="415"/>
      <c r="K42" s="415"/>
      <c r="L42" s="415"/>
      <c r="M42" s="414"/>
    </row>
    <row r="43" spans="2:13" s="307" customFormat="1" ht="16.5" customHeight="1" thickBot="1">
      <c r="B43" s="301" t="s">
        <v>187</v>
      </c>
      <c r="C43" s="302"/>
      <c r="D43" s="302"/>
      <c r="E43" s="302"/>
      <c r="F43" s="317"/>
      <c r="G43" s="309"/>
      <c r="H43" s="309"/>
      <c r="I43" s="306"/>
      <c r="J43" s="306"/>
      <c r="K43" s="306"/>
      <c r="L43" s="306"/>
      <c r="M43" s="306"/>
    </row>
    <row r="44" spans="2:13" ht="18" customHeight="1" thickBot="1">
      <c r="B44" s="731" t="s">
        <v>192</v>
      </c>
      <c r="C44" s="732"/>
      <c r="D44" s="732"/>
      <c r="E44" s="732"/>
      <c r="F44" s="733"/>
      <c r="G44" s="415"/>
      <c r="H44" s="415"/>
      <c r="I44" s="415"/>
      <c r="J44" s="415"/>
      <c r="K44" s="415"/>
      <c r="L44" s="415"/>
      <c r="M44" s="415"/>
    </row>
    <row r="45" spans="2:13" ht="15.75" customHeight="1">
      <c r="B45" s="334" t="s">
        <v>193</v>
      </c>
      <c r="C45" s="298"/>
      <c r="D45" s="298"/>
      <c r="E45" s="298"/>
      <c r="F45" s="335"/>
      <c r="G45" s="309"/>
      <c r="H45" s="309"/>
      <c r="I45" s="318"/>
      <c r="J45" s="318"/>
      <c r="K45" s="318"/>
      <c r="L45" s="336"/>
      <c r="M45" s="337"/>
    </row>
    <row r="46" spans="2:13" s="307" customFormat="1" ht="12.75" customHeight="1">
      <c r="B46" s="311" t="s">
        <v>194</v>
      </c>
      <c r="C46" s="302"/>
      <c r="D46" s="302"/>
      <c r="E46" s="302"/>
      <c r="F46" s="317"/>
      <c r="G46" s="309"/>
      <c r="H46" s="309"/>
      <c r="I46" s="318"/>
      <c r="J46" s="318"/>
      <c r="K46" s="318"/>
      <c r="L46" s="318"/>
      <c r="M46" s="306"/>
    </row>
    <row r="47" spans="2:13" s="307" customFormat="1" ht="12.75" customHeight="1">
      <c r="B47" s="311" t="s">
        <v>187</v>
      </c>
      <c r="C47" s="302"/>
      <c r="D47" s="302"/>
      <c r="E47" s="302"/>
      <c r="F47" s="317"/>
      <c r="G47" s="309"/>
      <c r="H47" s="309"/>
      <c r="I47" s="318"/>
      <c r="J47" s="318"/>
      <c r="K47" s="318"/>
      <c r="L47" s="318"/>
      <c r="M47" s="306"/>
    </row>
    <row r="48" spans="2:13" s="307" customFormat="1" ht="12.75" customHeight="1">
      <c r="B48" s="311" t="s">
        <v>195</v>
      </c>
      <c r="C48" s="302"/>
      <c r="D48" s="302"/>
      <c r="E48" s="302"/>
      <c r="F48" s="317"/>
      <c r="G48" s="309"/>
      <c r="H48" s="309"/>
      <c r="I48" s="318"/>
      <c r="J48" s="318"/>
      <c r="K48" s="318"/>
      <c r="L48" s="318"/>
      <c r="M48" s="306"/>
    </row>
    <row r="49" spans="2:13" s="307" customFormat="1" ht="12.75" customHeight="1">
      <c r="B49" s="311" t="s">
        <v>187</v>
      </c>
      <c r="C49" s="302"/>
      <c r="D49" s="302"/>
      <c r="E49" s="302"/>
      <c r="F49" s="317"/>
      <c r="G49" s="309"/>
      <c r="H49" s="309"/>
      <c r="I49" s="318"/>
      <c r="J49" s="318"/>
      <c r="K49" s="318"/>
      <c r="L49" s="318"/>
      <c r="M49" s="306"/>
    </row>
    <row r="50" spans="2:13" s="307" customFormat="1" ht="12.75" customHeight="1">
      <c r="B50" s="334" t="s">
        <v>196</v>
      </c>
      <c r="C50" s="298"/>
      <c r="D50" s="298"/>
      <c r="E50" s="302"/>
      <c r="F50" s="317"/>
      <c r="G50" s="309"/>
      <c r="H50" s="309"/>
      <c r="I50" s="318"/>
      <c r="J50" s="318"/>
      <c r="K50" s="318"/>
      <c r="L50" s="318"/>
      <c r="M50" s="306"/>
    </row>
    <row r="51" spans="2:13" s="307" customFormat="1" ht="12.75" customHeight="1" thickBot="1">
      <c r="B51" s="311" t="s">
        <v>187</v>
      </c>
      <c r="C51" s="302"/>
      <c r="D51" s="302"/>
      <c r="E51" s="302"/>
      <c r="F51" s="317"/>
      <c r="G51" s="309"/>
      <c r="H51" s="309"/>
      <c r="I51" s="306"/>
      <c r="J51" s="306"/>
      <c r="K51" s="306"/>
      <c r="L51" s="306"/>
      <c r="M51" s="306"/>
    </row>
    <row r="52" spans="2:13" s="307" customFormat="1" ht="17.25" customHeight="1" thickBot="1">
      <c r="B52" s="728" t="s">
        <v>197</v>
      </c>
      <c r="C52" s="729"/>
      <c r="D52" s="729"/>
      <c r="E52" s="729"/>
      <c r="F52" s="730"/>
      <c r="G52" s="403"/>
      <c r="H52" s="403"/>
      <c r="I52" s="416"/>
      <c r="J52" s="416"/>
      <c r="K52" s="416"/>
      <c r="L52" s="416"/>
      <c r="M52" s="404"/>
    </row>
    <row r="53" spans="2:13" s="307" customFormat="1" ht="12.75" customHeight="1" thickBot="1">
      <c r="B53" s="311" t="s">
        <v>187</v>
      </c>
      <c r="C53" s="302"/>
      <c r="D53" s="302"/>
      <c r="E53" s="302"/>
      <c r="F53" s="317"/>
      <c r="G53" s="309"/>
      <c r="H53" s="309"/>
      <c r="I53" s="306"/>
      <c r="J53" s="306"/>
      <c r="K53" s="306"/>
      <c r="L53" s="306"/>
      <c r="M53" s="306"/>
    </row>
    <row r="54" spans="2:13" s="307" customFormat="1" ht="20.25" customHeight="1" thickBot="1">
      <c r="B54" s="728" t="s">
        <v>198</v>
      </c>
      <c r="C54" s="729"/>
      <c r="D54" s="729"/>
      <c r="E54" s="729"/>
      <c r="F54" s="730"/>
      <c r="G54" s="403"/>
      <c r="H54" s="403"/>
      <c r="I54" s="404"/>
      <c r="J54" s="404"/>
      <c r="K54" s="404"/>
      <c r="L54" s="404"/>
      <c r="M54" s="404"/>
    </row>
    <row r="55" spans="2:13" s="307" customFormat="1" ht="20.25" customHeight="1" thickBot="1">
      <c r="B55" s="417" t="s">
        <v>199</v>
      </c>
      <c r="C55" s="418"/>
      <c r="D55" s="418"/>
      <c r="E55" s="418"/>
      <c r="F55" s="419"/>
      <c r="G55" s="420"/>
      <c r="H55" s="420"/>
      <c r="I55" s="421"/>
      <c r="J55" s="421"/>
      <c r="K55" s="421"/>
      <c r="L55" s="421"/>
      <c r="M55" s="422"/>
    </row>
    <row r="56" spans="2:13" s="307" customFormat="1" ht="21.75" customHeight="1" thickBot="1">
      <c r="B56" s="338"/>
      <c r="C56" s="339"/>
      <c r="D56" s="339"/>
      <c r="E56" s="339"/>
      <c r="F56" s="339"/>
      <c r="G56" s="340"/>
      <c r="H56" s="340"/>
      <c r="I56" s="341"/>
      <c r="J56" s="341"/>
      <c r="K56" s="341"/>
      <c r="L56" s="341"/>
      <c r="M56" s="342"/>
    </row>
    <row r="57" spans="2:13" s="307" customFormat="1" ht="15" customHeight="1">
      <c r="B57" s="343" t="s">
        <v>200</v>
      </c>
      <c r="C57" s="344"/>
      <c r="D57" s="344"/>
      <c r="E57" s="344"/>
      <c r="F57" s="344"/>
      <c r="G57" s="345"/>
      <c r="H57" s="345"/>
      <c r="I57" s="341"/>
      <c r="J57" s="341"/>
      <c r="K57" s="341"/>
      <c r="L57" s="341"/>
      <c r="M57" s="342"/>
    </row>
    <row r="58" spans="2:13" s="307" customFormat="1" ht="14.25" customHeight="1">
      <c r="B58" s="346" t="s">
        <v>201</v>
      </c>
      <c r="C58" s="347"/>
      <c r="D58" s="347"/>
      <c r="E58" s="347"/>
      <c r="F58" s="347"/>
      <c r="G58" s="348"/>
      <c r="H58" s="348"/>
      <c r="I58" s="349"/>
      <c r="J58" s="349"/>
      <c r="K58" s="349"/>
      <c r="L58" s="349"/>
      <c r="M58" s="350"/>
    </row>
    <row r="59" spans="2:13" s="307" customFormat="1" ht="14.25" customHeight="1">
      <c r="B59" s="346" t="s">
        <v>202</v>
      </c>
      <c r="C59" s="347"/>
      <c r="D59" s="347"/>
      <c r="E59" s="347"/>
      <c r="F59" s="347"/>
      <c r="G59" s="348"/>
      <c r="H59" s="348"/>
      <c r="I59" s="349"/>
      <c r="J59" s="349"/>
      <c r="K59" s="349"/>
      <c r="L59" s="349"/>
      <c r="M59" s="350"/>
    </row>
    <row r="60" spans="2:13" s="307" customFormat="1" ht="12.75" customHeight="1" thickBot="1">
      <c r="B60" s="351" t="s">
        <v>203</v>
      </c>
      <c r="C60" s="352"/>
      <c r="D60" s="352"/>
      <c r="E60" s="352"/>
      <c r="F60" s="352"/>
      <c r="G60" s="352"/>
      <c r="H60" s="352"/>
      <c r="I60" s="353"/>
      <c r="J60" s="353"/>
      <c r="K60" s="353"/>
      <c r="L60" s="353"/>
      <c r="M60" s="354"/>
    </row>
    <row r="61" spans="2:13" s="307" customFormat="1" ht="20.25" customHeight="1" thickBot="1">
      <c r="B61" s="355"/>
      <c r="C61" s="356"/>
      <c r="D61" s="356"/>
      <c r="E61" s="356"/>
      <c r="F61" s="356"/>
      <c r="G61" s="356"/>
      <c r="H61" s="356"/>
      <c r="I61" s="357"/>
      <c r="J61" s="353"/>
      <c r="K61" s="353"/>
      <c r="L61" s="353"/>
      <c r="M61" s="358"/>
    </row>
    <row r="62" spans="2:13" s="307" customFormat="1" ht="12.75" customHeight="1" thickBot="1">
      <c r="B62" s="694" t="s">
        <v>204</v>
      </c>
      <c r="C62" s="695"/>
      <c r="D62" s="695"/>
      <c r="E62" s="695"/>
      <c r="F62" s="696"/>
      <c r="G62" s="703" t="s">
        <v>161</v>
      </c>
      <c r="H62" s="706" t="s">
        <v>162</v>
      </c>
      <c r="I62" s="709" t="s">
        <v>205</v>
      </c>
      <c r="J62" s="712" t="s">
        <v>206</v>
      </c>
      <c r="K62" s="713"/>
      <c r="L62" s="714"/>
      <c r="M62" s="715" t="s">
        <v>165</v>
      </c>
    </row>
    <row r="63" spans="2:13" s="307" customFormat="1" ht="12.75" customHeight="1" thickBot="1">
      <c r="B63" s="697"/>
      <c r="C63" s="698"/>
      <c r="D63" s="698"/>
      <c r="E63" s="698"/>
      <c r="F63" s="699"/>
      <c r="G63" s="704"/>
      <c r="H63" s="707"/>
      <c r="I63" s="710"/>
      <c r="J63" s="718" t="s">
        <v>166</v>
      </c>
      <c r="K63" s="720" t="s">
        <v>167</v>
      </c>
      <c r="L63" s="721"/>
      <c r="M63" s="716"/>
    </row>
    <row r="64" spans="2:13" s="307" customFormat="1" ht="12.75" customHeight="1" thickBot="1">
      <c r="B64" s="700"/>
      <c r="C64" s="701"/>
      <c r="D64" s="701"/>
      <c r="E64" s="701"/>
      <c r="F64" s="702"/>
      <c r="G64" s="705"/>
      <c r="H64" s="708"/>
      <c r="I64" s="711"/>
      <c r="J64" s="719"/>
      <c r="K64" s="400" t="s">
        <v>168</v>
      </c>
      <c r="L64" s="400" t="s">
        <v>169</v>
      </c>
      <c r="M64" s="717"/>
    </row>
    <row r="65" spans="2:17" ht="18" customHeight="1" thickBot="1">
      <c r="B65" s="722" t="s">
        <v>207</v>
      </c>
      <c r="C65" s="723"/>
      <c r="D65" s="723"/>
      <c r="E65" s="723"/>
      <c r="F65" s="724"/>
      <c r="G65" s="401"/>
      <c r="H65" s="401"/>
      <c r="I65" s="401"/>
      <c r="J65" s="401"/>
      <c r="K65" s="401"/>
      <c r="L65" s="401"/>
      <c r="M65" s="423"/>
    </row>
    <row r="66" spans="2:17" s="307" customFormat="1" ht="12.75" customHeight="1">
      <c r="B66" s="313" t="s">
        <v>208</v>
      </c>
      <c r="C66" s="314"/>
      <c r="D66" s="314"/>
      <c r="E66" s="302"/>
      <c r="F66" s="317"/>
      <c r="G66" s="309"/>
      <c r="H66" s="309"/>
      <c r="I66" s="318"/>
      <c r="J66" s="318"/>
      <c r="K66" s="318"/>
      <c r="L66" s="318"/>
      <c r="M66" s="306"/>
    </row>
    <row r="67" spans="2:17" s="307" customFormat="1" ht="13.5" thickBot="1">
      <c r="B67" s="301" t="s">
        <v>209</v>
      </c>
      <c r="C67" s="359"/>
      <c r="D67" s="359"/>
      <c r="E67" s="359"/>
      <c r="F67" s="360"/>
      <c r="G67" s="361"/>
      <c r="H67" s="361"/>
      <c r="I67" s="362"/>
      <c r="J67" s="362"/>
      <c r="K67" s="362"/>
      <c r="L67" s="362"/>
      <c r="M67" s="363"/>
      <c r="N67" s="364"/>
      <c r="O67" s="364"/>
      <c r="P67" s="364"/>
      <c r="Q67" s="364"/>
    </row>
    <row r="68" spans="2:17" ht="15.75" customHeight="1" thickBot="1">
      <c r="B68" s="725" t="s">
        <v>210</v>
      </c>
      <c r="C68" s="726"/>
      <c r="D68" s="726"/>
      <c r="E68" s="726"/>
      <c r="F68" s="727"/>
      <c r="G68" s="424"/>
      <c r="H68" s="424"/>
      <c r="I68" s="425"/>
      <c r="J68" s="425"/>
      <c r="K68" s="425"/>
      <c r="L68" s="425"/>
      <c r="M68" s="426"/>
    </row>
    <row r="69" spans="2:17" s="307" customFormat="1" ht="12.75">
      <c r="B69" s="313" t="s">
        <v>211</v>
      </c>
      <c r="C69" s="365"/>
      <c r="D69" s="365"/>
      <c r="E69" s="365"/>
      <c r="F69" s="366"/>
      <c r="G69" s="367"/>
      <c r="H69" s="367"/>
      <c r="I69" s="368"/>
      <c r="J69" s="368"/>
      <c r="K69" s="368"/>
      <c r="L69" s="368"/>
      <c r="M69" s="368"/>
      <c r="N69" s="369"/>
      <c r="O69" s="369"/>
    </row>
    <row r="70" spans="2:17" s="307" customFormat="1" ht="12.75">
      <c r="B70" s="370" t="s">
        <v>212</v>
      </c>
      <c r="C70" s="371"/>
      <c r="D70" s="371"/>
      <c r="E70" s="371"/>
      <c r="F70" s="372"/>
      <c r="G70" s="373"/>
      <c r="H70" s="373"/>
      <c r="I70" s="374"/>
      <c r="J70" s="374"/>
      <c r="K70" s="374"/>
      <c r="L70" s="374"/>
      <c r="M70" s="374"/>
      <c r="N70" s="369"/>
      <c r="O70" s="369"/>
    </row>
    <row r="71" spans="2:17" s="307" customFormat="1" ht="13.5" thickBot="1">
      <c r="B71" s="375" t="s">
        <v>213</v>
      </c>
      <c r="C71" s="376"/>
      <c r="D71" s="377"/>
      <c r="E71" s="377"/>
      <c r="F71" s="377"/>
      <c r="G71" s="378"/>
      <c r="H71" s="378"/>
      <c r="I71" s="379"/>
      <c r="J71" s="379"/>
      <c r="K71" s="379"/>
      <c r="L71" s="379"/>
      <c r="M71" s="379"/>
      <c r="N71" s="369"/>
      <c r="O71" s="369"/>
    </row>
    <row r="72" spans="2:17" s="307" customFormat="1" ht="15" customHeight="1">
      <c r="B72" s="370"/>
      <c r="C72" s="371"/>
      <c r="D72" s="372"/>
      <c r="E72" s="372"/>
      <c r="F72" s="690"/>
      <c r="G72" s="690"/>
      <c r="H72" s="690"/>
      <c r="I72" s="690"/>
      <c r="J72" s="690"/>
      <c r="K72" s="690"/>
      <c r="L72" s="690"/>
      <c r="M72" s="691"/>
      <c r="N72" s="369"/>
      <c r="O72" s="369"/>
    </row>
    <row r="73" spans="2:17" s="307" customFormat="1" ht="15.75" customHeight="1" thickBot="1">
      <c r="B73" s="370"/>
      <c r="C73" s="371"/>
      <c r="D73" s="372"/>
      <c r="E73" s="372"/>
      <c r="F73" s="692"/>
      <c r="G73" s="692"/>
      <c r="H73" s="692"/>
      <c r="I73" s="692"/>
      <c r="J73" s="692"/>
      <c r="K73" s="692"/>
      <c r="L73" s="692"/>
      <c r="M73" s="693"/>
      <c r="N73" s="369"/>
      <c r="O73" s="369"/>
    </row>
    <row r="74" spans="2:17" s="307" customFormat="1" ht="13.5" thickBot="1">
      <c r="B74" s="694" t="s">
        <v>214</v>
      </c>
      <c r="C74" s="695"/>
      <c r="D74" s="695"/>
      <c r="E74" s="695"/>
      <c r="F74" s="696"/>
      <c r="G74" s="703" t="s">
        <v>161</v>
      </c>
      <c r="H74" s="706" t="s">
        <v>162</v>
      </c>
      <c r="I74" s="709" t="s">
        <v>205</v>
      </c>
      <c r="J74" s="712" t="s">
        <v>206</v>
      </c>
      <c r="K74" s="713"/>
      <c r="L74" s="714"/>
      <c r="M74" s="715" t="s">
        <v>165</v>
      </c>
      <c r="N74" s="369"/>
      <c r="O74" s="369"/>
    </row>
    <row r="75" spans="2:17" s="307" customFormat="1" ht="13.5" thickBot="1">
      <c r="B75" s="697"/>
      <c r="C75" s="698"/>
      <c r="D75" s="698"/>
      <c r="E75" s="698"/>
      <c r="F75" s="699"/>
      <c r="G75" s="704"/>
      <c r="H75" s="707"/>
      <c r="I75" s="710"/>
      <c r="J75" s="718" t="s">
        <v>166</v>
      </c>
      <c r="K75" s="720" t="s">
        <v>167</v>
      </c>
      <c r="L75" s="721"/>
      <c r="M75" s="716"/>
      <c r="N75" s="369"/>
      <c r="O75" s="369"/>
    </row>
    <row r="76" spans="2:17" ht="13.5" thickBot="1">
      <c r="B76" s="700"/>
      <c r="C76" s="701"/>
      <c r="D76" s="701"/>
      <c r="E76" s="701"/>
      <c r="F76" s="702"/>
      <c r="G76" s="705"/>
      <c r="H76" s="708"/>
      <c r="I76" s="711"/>
      <c r="J76" s="719"/>
      <c r="K76" s="400" t="s">
        <v>168</v>
      </c>
      <c r="L76" s="400" t="s">
        <v>169</v>
      </c>
      <c r="M76" s="717"/>
      <c r="N76" s="380"/>
      <c r="O76" s="380"/>
      <c r="P76" s="380"/>
      <c r="Q76" s="380"/>
    </row>
    <row r="77" spans="2:17" s="307" customFormat="1" ht="12.75" customHeight="1">
      <c r="B77" s="311" t="s">
        <v>124</v>
      </c>
      <c r="C77" s="302"/>
      <c r="D77" s="302"/>
      <c r="E77" s="302"/>
      <c r="F77" s="381"/>
      <c r="G77" s="309"/>
      <c r="H77" s="309"/>
      <c r="I77" s="316"/>
      <c r="J77" s="318"/>
      <c r="K77" s="318"/>
      <c r="L77" s="318"/>
      <c r="M77" s="306"/>
      <c r="N77" s="382"/>
    </row>
    <row r="78" spans="2:17" s="307" customFormat="1" ht="12.75" customHeight="1">
      <c r="B78" s="311" t="s">
        <v>215</v>
      </c>
      <c r="C78" s="302"/>
      <c r="D78" s="302"/>
      <c r="E78" s="302"/>
      <c r="F78" s="317"/>
      <c r="G78" s="485">
        <v>10129999.999999762</v>
      </c>
      <c r="H78" s="309"/>
      <c r="I78" s="318"/>
      <c r="J78" s="318"/>
      <c r="K78" s="318"/>
      <c r="L78" s="318"/>
      <c r="M78" s="306"/>
      <c r="N78" s="383"/>
    </row>
    <row r="79" spans="2:17" s="307" customFormat="1" ht="12.75" customHeight="1">
      <c r="B79" s="311" t="s">
        <v>216</v>
      </c>
      <c r="C79" s="302"/>
      <c r="D79" s="302"/>
      <c r="E79" s="302"/>
      <c r="F79" s="317"/>
      <c r="G79" s="485">
        <v>413335601.52999997</v>
      </c>
      <c r="H79" s="309"/>
      <c r="I79" s="318"/>
      <c r="J79" s="318"/>
      <c r="K79" s="318"/>
      <c r="L79" s="318"/>
      <c r="M79" s="306"/>
      <c r="N79" s="383"/>
    </row>
    <row r="80" spans="2:17" s="307" customFormat="1" ht="12.75" customHeight="1">
      <c r="B80" s="311" t="s">
        <v>217</v>
      </c>
      <c r="C80" s="302"/>
      <c r="D80" s="302"/>
      <c r="E80" s="302"/>
      <c r="F80" s="317"/>
      <c r="G80" s="309"/>
      <c r="H80" s="309"/>
      <c r="I80" s="318"/>
      <c r="J80" s="318"/>
      <c r="K80" s="384"/>
      <c r="L80" s="318"/>
      <c r="M80" s="306"/>
    </row>
    <row r="81" spans="2:13" s="307" customFormat="1" ht="12.75" customHeight="1">
      <c r="B81" s="311" t="s">
        <v>218</v>
      </c>
      <c r="C81" s="302"/>
      <c r="D81" s="302"/>
      <c r="E81" s="302"/>
      <c r="F81" s="317"/>
      <c r="G81" s="309"/>
      <c r="H81" s="309"/>
      <c r="I81" s="318"/>
      <c r="J81" s="318"/>
      <c r="K81" s="384"/>
      <c r="L81" s="318"/>
      <c r="M81" s="306"/>
    </row>
    <row r="82" spans="2:13" s="307" customFormat="1" ht="12.75" customHeight="1">
      <c r="B82" s="311" t="s">
        <v>219</v>
      </c>
      <c r="C82" s="302"/>
      <c r="D82" s="302"/>
      <c r="E82" s="302"/>
      <c r="F82" s="317"/>
      <c r="G82" s="309"/>
      <c r="H82" s="309"/>
      <c r="I82" s="318"/>
      <c r="J82" s="318"/>
      <c r="K82" s="384"/>
      <c r="L82" s="318"/>
      <c r="M82" s="306"/>
    </row>
    <row r="83" spans="2:13" s="307" customFormat="1" ht="12.75" customHeight="1" thickBot="1">
      <c r="B83" s="322" t="s">
        <v>62</v>
      </c>
      <c r="C83" s="323"/>
      <c r="D83" s="323"/>
      <c r="E83" s="323"/>
      <c r="F83" s="324"/>
      <c r="G83" s="487">
        <f>SUM(G78:G82)</f>
        <v>423465601.52999973</v>
      </c>
      <c r="H83" s="385"/>
      <c r="I83" s="325"/>
      <c r="J83" s="325"/>
      <c r="K83" s="325"/>
      <c r="L83" s="325"/>
      <c r="M83" s="386"/>
    </row>
    <row r="84" spans="2:13" ht="12.75" customHeight="1">
      <c r="B84" s="298"/>
      <c r="C84" s="298"/>
      <c r="D84" s="298"/>
      <c r="E84" s="298"/>
      <c r="F84" s="298"/>
      <c r="G84" s="387"/>
      <c r="H84" s="387"/>
      <c r="I84" s="388"/>
      <c r="J84" s="388"/>
      <c r="K84" s="389"/>
      <c r="L84" s="389"/>
      <c r="M84" s="389"/>
    </row>
    <row r="85" spans="2:13" ht="12.75" customHeight="1">
      <c r="B85" s="298"/>
      <c r="C85" s="298"/>
      <c r="D85" s="298"/>
      <c r="E85" s="298"/>
      <c r="F85" s="298"/>
      <c r="G85" s="486"/>
      <c r="H85" s="387"/>
      <c r="I85" s="389"/>
      <c r="J85" s="389"/>
      <c r="K85" s="389"/>
      <c r="L85" s="389"/>
      <c r="M85" s="389"/>
    </row>
    <row r="86" spans="2:13" ht="12">
      <c r="C86" s="298"/>
      <c r="D86" s="298"/>
      <c r="E86" s="298"/>
      <c r="F86" s="298"/>
      <c r="G86" s="298"/>
      <c r="H86" s="298"/>
      <c r="I86" s="390"/>
      <c r="J86" s="390"/>
      <c r="K86" s="391"/>
      <c r="L86" s="391"/>
      <c r="M86" s="391"/>
    </row>
    <row r="87" spans="2:13" ht="12">
      <c r="B87" s="298"/>
      <c r="C87" s="298"/>
      <c r="D87" s="298"/>
      <c r="E87" s="298"/>
      <c r="F87" s="298"/>
      <c r="G87" s="588"/>
      <c r="H87" s="298"/>
      <c r="I87" s="390"/>
      <c r="J87" s="390"/>
      <c r="K87" s="392"/>
      <c r="L87" s="391"/>
      <c r="M87" s="391"/>
    </row>
    <row r="88" spans="2:13" s="307" customFormat="1" ht="12">
      <c r="B88" s="302"/>
      <c r="C88" s="302"/>
      <c r="D88" s="302"/>
      <c r="E88" s="302"/>
      <c r="F88" s="302"/>
      <c r="G88" s="589"/>
      <c r="H88" s="302"/>
      <c r="I88" s="393"/>
      <c r="J88" s="393"/>
      <c r="K88" s="394"/>
      <c r="L88" s="395"/>
      <c r="M88" s="395"/>
    </row>
    <row r="89" spans="2:13" s="307" customFormat="1">
      <c r="I89" s="396"/>
      <c r="J89" s="396"/>
      <c r="K89" s="382"/>
      <c r="L89" s="383"/>
      <c r="M89" s="383"/>
    </row>
    <row r="90" spans="2:13" s="307" customFormat="1">
      <c r="E90" s="397"/>
      <c r="I90" s="396"/>
      <c r="J90" s="396"/>
      <c r="K90" s="382"/>
      <c r="L90" s="382"/>
      <c r="M90" s="382"/>
    </row>
    <row r="91" spans="2:13" s="307" customFormat="1">
      <c r="I91" s="396"/>
      <c r="J91" s="396"/>
      <c r="K91" s="382"/>
    </row>
    <row r="92" spans="2:13" s="307" customFormat="1">
      <c r="F92" s="382"/>
      <c r="I92" s="396"/>
      <c r="J92" s="396"/>
      <c r="K92" s="396"/>
      <c r="L92" s="396"/>
      <c r="M92" s="396"/>
    </row>
    <row r="93" spans="2:13" s="307" customFormat="1">
      <c r="I93" s="396"/>
      <c r="J93" s="396"/>
      <c r="K93" s="383"/>
    </row>
    <row r="94" spans="2:13" s="307" customFormat="1">
      <c r="I94" s="396"/>
      <c r="J94" s="396"/>
      <c r="K94" s="369"/>
      <c r="L94" s="369"/>
      <c r="M94" s="369"/>
    </row>
    <row r="95" spans="2:13" s="307" customFormat="1">
      <c r="I95" s="396"/>
      <c r="J95" s="396"/>
    </row>
    <row r="96" spans="2:13" s="307" customFormat="1">
      <c r="I96" s="396"/>
      <c r="J96" s="396"/>
    </row>
    <row r="97" spans="2:13" s="307" customFormat="1">
      <c r="I97" s="396"/>
      <c r="J97" s="396"/>
    </row>
    <row r="98" spans="2:13" s="307" customFormat="1">
      <c r="I98" s="396"/>
      <c r="J98" s="396"/>
    </row>
    <row r="99" spans="2:13">
      <c r="B99" s="307"/>
      <c r="C99" s="307"/>
      <c r="D99" s="307"/>
      <c r="E99" s="307"/>
      <c r="F99" s="307"/>
      <c r="G99" s="307"/>
      <c r="H99" s="307"/>
      <c r="I99" s="396"/>
      <c r="J99" s="396"/>
      <c r="K99" s="307"/>
      <c r="L99" s="307"/>
      <c r="M99" s="307"/>
    </row>
    <row r="100" spans="2:13">
      <c r="B100" s="307"/>
      <c r="C100" s="307"/>
      <c r="D100" s="307"/>
      <c r="E100" s="307"/>
      <c r="F100" s="307"/>
      <c r="G100" s="307"/>
      <c r="H100" s="307"/>
      <c r="I100" s="396"/>
      <c r="J100" s="396"/>
      <c r="K100" s="307"/>
      <c r="L100" s="307"/>
      <c r="M100" s="307"/>
    </row>
    <row r="101" spans="2:13">
      <c r="B101" s="307"/>
      <c r="C101" s="307"/>
      <c r="D101" s="307"/>
      <c r="E101" s="307"/>
      <c r="F101" s="307"/>
      <c r="G101" s="307"/>
      <c r="H101" s="307"/>
      <c r="I101" s="396"/>
      <c r="J101" s="396"/>
      <c r="K101" s="307"/>
      <c r="L101" s="307"/>
      <c r="M101" s="307"/>
    </row>
    <row r="102" spans="2:13">
      <c r="B102" s="307"/>
      <c r="C102" s="307"/>
      <c r="D102" s="307"/>
      <c r="E102" s="307"/>
      <c r="F102" s="307"/>
      <c r="G102" s="307"/>
      <c r="H102" s="307"/>
      <c r="I102" s="396"/>
      <c r="J102" s="396"/>
      <c r="K102" s="307"/>
      <c r="L102" s="307"/>
      <c r="M102" s="307"/>
    </row>
    <row r="103" spans="2:13">
      <c r="I103" s="398"/>
      <c r="J103" s="398"/>
    </row>
    <row r="104" spans="2:13">
      <c r="I104" s="398"/>
      <c r="J104" s="398"/>
    </row>
    <row r="105" spans="2:13">
      <c r="I105" s="398"/>
      <c r="J105" s="398"/>
    </row>
    <row r="106" spans="2:13">
      <c r="I106" s="398"/>
      <c r="J106" s="398"/>
    </row>
    <row r="107" spans="2:13">
      <c r="I107" s="398"/>
      <c r="J107" s="398"/>
    </row>
    <row r="108" spans="2:13">
      <c r="I108" s="398"/>
      <c r="J108" s="398"/>
    </row>
    <row r="109" spans="2:13">
      <c r="I109" s="398"/>
      <c r="J109" s="398"/>
    </row>
    <row r="110" spans="2:13">
      <c r="I110" s="398"/>
      <c r="J110" s="398"/>
    </row>
    <row r="111" spans="2:13">
      <c r="I111" s="398"/>
      <c r="J111" s="398"/>
    </row>
    <row r="112" spans="2:13">
      <c r="I112" s="398"/>
      <c r="J112" s="398"/>
    </row>
    <row r="113" spans="9:10">
      <c r="I113" s="398"/>
      <c r="J113" s="398"/>
    </row>
    <row r="114" spans="9:10">
      <c r="I114" s="398"/>
      <c r="J114" s="398"/>
    </row>
    <row r="115" spans="9:10">
      <c r="I115" s="398"/>
      <c r="J115" s="398"/>
    </row>
    <row r="116" spans="9:10">
      <c r="I116" s="398"/>
      <c r="J116" s="398"/>
    </row>
    <row r="117" spans="9:10">
      <c r="I117" s="398"/>
      <c r="J117" s="398"/>
    </row>
    <row r="118" spans="9:10">
      <c r="I118" s="398"/>
      <c r="J118" s="398"/>
    </row>
    <row r="119" spans="9:10">
      <c r="I119" s="398"/>
      <c r="J119" s="398"/>
    </row>
    <row r="120" spans="9:10">
      <c r="I120" s="398"/>
      <c r="J120" s="398"/>
    </row>
    <row r="121" spans="9:10">
      <c r="I121" s="398"/>
      <c r="J121" s="398"/>
    </row>
    <row r="122" spans="9:10">
      <c r="I122" s="398"/>
      <c r="J122" s="398"/>
    </row>
    <row r="123" spans="9:10">
      <c r="I123" s="398"/>
      <c r="J123" s="398"/>
    </row>
    <row r="124" spans="9:10">
      <c r="I124" s="398"/>
      <c r="J124" s="398"/>
    </row>
    <row r="125" spans="9:10">
      <c r="I125" s="398"/>
      <c r="J125" s="398"/>
    </row>
    <row r="126" spans="9:10">
      <c r="I126" s="398"/>
      <c r="J126" s="398"/>
    </row>
    <row r="127" spans="9:10">
      <c r="I127" s="398"/>
      <c r="J127" s="398"/>
    </row>
    <row r="128" spans="9:10">
      <c r="I128" s="398"/>
      <c r="J128" s="398"/>
    </row>
    <row r="129" spans="9:10">
      <c r="I129" s="398"/>
      <c r="J129" s="398"/>
    </row>
    <row r="130" spans="9:10">
      <c r="I130" s="398"/>
      <c r="J130" s="398"/>
    </row>
    <row r="131" spans="9:10">
      <c r="I131" s="398"/>
      <c r="J131" s="398"/>
    </row>
    <row r="132" spans="9:10">
      <c r="I132" s="398"/>
      <c r="J132" s="398"/>
    </row>
    <row r="133" spans="9:10">
      <c r="I133" s="398"/>
      <c r="J133" s="398"/>
    </row>
    <row r="134" spans="9:10">
      <c r="I134" s="398"/>
      <c r="J134" s="398"/>
    </row>
    <row r="135" spans="9:10">
      <c r="I135" s="398"/>
      <c r="J135" s="398"/>
    </row>
    <row r="136" spans="9:10">
      <c r="I136" s="398"/>
      <c r="J136" s="398"/>
    </row>
    <row r="137" spans="9:10">
      <c r="I137" s="398"/>
      <c r="J137" s="398"/>
    </row>
    <row r="138" spans="9:10">
      <c r="I138" s="398"/>
      <c r="J138" s="398"/>
    </row>
    <row r="139" spans="9:10">
      <c r="I139" s="398"/>
      <c r="J139" s="398"/>
    </row>
    <row r="140" spans="9:10">
      <c r="I140" s="398"/>
      <c r="J140" s="398"/>
    </row>
    <row r="141" spans="9:10">
      <c r="I141" s="398"/>
      <c r="J141" s="398"/>
    </row>
    <row r="142" spans="9:10">
      <c r="I142" s="398"/>
      <c r="J142" s="398"/>
    </row>
    <row r="143" spans="9:10">
      <c r="I143" s="398"/>
      <c r="J143" s="398"/>
    </row>
    <row r="144" spans="9:10">
      <c r="I144" s="398"/>
      <c r="J144" s="398"/>
    </row>
    <row r="145" spans="9:10">
      <c r="I145" s="398"/>
      <c r="J145" s="398"/>
    </row>
    <row r="146" spans="9:10">
      <c r="I146" s="398"/>
      <c r="J146" s="398"/>
    </row>
    <row r="147" spans="9:10">
      <c r="I147" s="398"/>
      <c r="J147" s="398"/>
    </row>
    <row r="148" spans="9:10">
      <c r="I148" s="398"/>
      <c r="J148" s="398"/>
    </row>
    <row r="149" spans="9:10">
      <c r="I149" s="398"/>
      <c r="J149" s="398"/>
    </row>
    <row r="150" spans="9:10">
      <c r="I150" s="398"/>
      <c r="J150" s="398"/>
    </row>
    <row r="151" spans="9:10">
      <c r="I151" s="398"/>
      <c r="J151" s="398"/>
    </row>
    <row r="152" spans="9:10">
      <c r="I152" s="398"/>
      <c r="J152" s="398"/>
    </row>
    <row r="153" spans="9:10">
      <c r="I153" s="398"/>
      <c r="J153" s="398"/>
    </row>
    <row r="154" spans="9:10">
      <c r="I154" s="398"/>
      <c r="J154" s="398"/>
    </row>
    <row r="155" spans="9:10">
      <c r="I155" s="398"/>
      <c r="J155" s="398"/>
    </row>
    <row r="156" spans="9:10">
      <c r="I156" s="398"/>
      <c r="J156" s="398"/>
    </row>
    <row r="157" spans="9:10">
      <c r="I157" s="398"/>
      <c r="J157" s="398"/>
    </row>
    <row r="158" spans="9:10">
      <c r="I158" s="398"/>
      <c r="J158" s="398"/>
    </row>
    <row r="159" spans="9:10">
      <c r="I159" s="398"/>
      <c r="J159" s="398"/>
    </row>
    <row r="160" spans="9:10">
      <c r="I160" s="398"/>
      <c r="J160" s="398"/>
    </row>
    <row r="161" spans="9:10">
      <c r="I161" s="398"/>
      <c r="J161" s="398"/>
    </row>
    <row r="162" spans="9:10">
      <c r="I162" s="398"/>
      <c r="J162" s="398"/>
    </row>
    <row r="163" spans="9:10">
      <c r="I163" s="398"/>
      <c r="J163" s="398"/>
    </row>
    <row r="164" spans="9:10">
      <c r="I164" s="398"/>
      <c r="J164" s="398"/>
    </row>
    <row r="165" spans="9:10">
      <c r="I165" s="398"/>
      <c r="J165" s="398"/>
    </row>
    <row r="166" spans="9:10">
      <c r="I166" s="398"/>
      <c r="J166" s="398"/>
    </row>
    <row r="167" spans="9:10">
      <c r="I167" s="398"/>
      <c r="J167" s="398"/>
    </row>
    <row r="168" spans="9:10">
      <c r="I168" s="398"/>
      <c r="J168" s="398"/>
    </row>
    <row r="169" spans="9:10">
      <c r="I169" s="398"/>
      <c r="J169" s="398"/>
    </row>
    <row r="170" spans="9:10">
      <c r="I170" s="398"/>
      <c r="J170" s="398"/>
    </row>
    <row r="171" spans="9:10">
      <c r="I171" s="398"/>
      <c r="J171" s="398"/>
    </row>
    <row r="172" spans="9:10">
      <c r="I172" s="398"/>
      <c r="J172" s="398"/>
    </row>
    <row r="173" spans="9:10">
      <c r="I173" s="398"/>
      <c r="J173" s="398"/>
    </row>
    <row r="174" spans="9:10">
      <c r="I174" s="398"/>
      <c r="J174" s="398"/>
    </row>
    <row r="175" spans="9:10">
      <c r="I175" s="398"/>
      <c r="J175" s="398"/>
    </row>
    <row r="176" spans="9:10">
      <c r="I176" s="398"/>
      <c r="J176" s="398"/>
    </row>
    <row r="177" spans="9:10">
      <c r="I177" s="398"/>
      <c r="J177" s="398"/>
    </row>
    <row r="178" spans="9:10">
      <c r="I178" s="398"/>
      <c r="J178" s="398"/>
    </row>
    <row r="179" spans="9:10">
      <c r="I179" s="398"/>
      <c r="J179" s="398"/>
    </row>
    <row r="180" spans="9:10">
      <c r="I180" s="398"/>
      <c r="J180" s="398"/>
    </row>
    <row r="181" spans="9:10">
      <c r="I181" s="398"/>
      <c r="J181" s="398"/>
    </row>
    <row r="182" spans="9:10">
      <c r="I182" s="398"/>
      <c r="J182" s="398"/>
    </row>
    <row r="183" spans="9:10">
      <c r="I183" s="398"/>
      <c r="J183" s="398"/>
    </row>
    <row r="184" spans="9:10">
      <c r="I184" s="398"/>
      <c r="J184" s="398"/>
    </row>
    <row r="185" spans="9:10">
      <c r="I185" s="398"/>
      <c r="J185" s="398"/>
    </row>
    <row r="186" spans="9:10">
      <c r="I186" s="398"/>
      <c r="J186" s="398"/>
    </row>
    <row r="187" spans="9:10">
      <c r="I187" s="398"/>
      <c r="J187" s="398"/>
    </row>
    <row r="188" spans="9:10">
      <c r="I188" s="398"/>
      <c r="J188" s="398"/>
    </row>
    <row r="189" spans="9:10">
      <c r="I189" s="398"/>
      <c r="J189" s="398"/>
    </row>
    <row r="190" spans="9:10">
      <c r="I190" s="398"/>
      <c r="J190" s="398"/>
    </row>
    <row r="191" spans="9:10">
      <c r="I191" s="398"/>
      <c r="J191" s="398"/>
    </row>
    <row r="192" spans="9:10">
      <c r="I192" s="398"/>
      <c r="J192" s="398"/>
    </row>
    <row r="193" spans="9:10">
      <c r="I193" s="398"/>
      <c r="J193" s="398"/>
    </row>
    <row r="194" spans="9:10">
      <c r="I194" s="398"/>
      <c r="J194" s="398"/>
    </row>
    <row r="195" spans="9:10">
      <c r="I195" s="398"/>
      <c r="J195" s="398"/>
    </row>
    <row r="196" spans="9:10">
      <c r="I196" s="398"/>
      <c r="J196" s="398"/>
    </row>
    <row r="197" spans="9:10">
      <c r="I197" s="398"/>
      <c r="J197" s="398"/>
    </row>
    <row r="198" spans="9:10">
      <c r="I198" s="398"/>
      <c r="J198" s="398"/>
    </row>
    <row r="199" spans="9:10">
      <c r="I199" s="398"/>
      <c r="J199" s="398"/>
    </row>
    <row r="200" spans="9:10">
      <c r="I200" s="398"/>
      <c r="J200" s="398"/>
    </row>
    <row r="201" spans="9:10">
      <c r="I201" s="398"/>
      <c r="J201" s="398"/>
    </row>
    <row r="202" spans="9:10">
      <c r="I202" s="398"/>
      <c r="J202" s="398"/>
    </row>
    <row r="203" spans="9:10">
      <c r="I203" s="398"/>
      <c r="J203" s="398"/>
    </row>
    <row r="204" spans="9:10">
      <c r="I204" s="398"/>
      <c r="J204" s="398"/>
    </row>
    <row r="205" spans="9:10">
      <c r="I205" s="398"/>
      <c r="J205" s="398"/>
    </row>
    <row r="206" spans="9:10">
      <c r="I206" s="398"/>
      <c r="J206" s="398"/>
    </row>
    <row r="207" spans="9:10">
      <c r="I207" s="398"/>
      <c r="J207" s="398"/>
    </row>
    <row r="208" spans="9:10">
      <c r="I208" s="398"/>
      <c r="J208" s="398"/>
    </row>
    <row r="209" spans="9:10">
      <c r="I209" s="398"/>
      <c r="J209" s="398"/>
    </row>
    <row r="210" spans="9:10">
      <c r="I210" s="398"/>
      <c r="J210" s="398"/>
    </row>
    <row r="211" spans="9:10">
      <c r="I211" s="398"/>
      <c r="J211" s="398"/>
    </row>
    <row r="212" spans="9:10">
      <c r="I212" s="398"/>
      <c r="J212" s="398"/>
    </row>
    <row r="213" spans="9:10">
      <c r="I213" s="398"/>
      <c r="J213" s="398"/>
    </row>
    <row r="214" spans="9:10">
      <c r="I214" s="398"/>
      <c r="J214" s="398"/>
    </row>
    <row r="215" spans="9:10">
      <c r="I215" s="398"/>
      <c r="J215" s="398"/>
    </row>
    <row r="216" spans="9:10">
      <c r="I216" s="398"/>
      <c r="J216" s="398"/>
    </row>
    <row r="217" spans="9:10">
      <c r="I217" s="398"/>
      <c r="J217" s="398"/>
    </row>
    <row r="218" spans="9:10">
      <c r="I218" s="398"/>
      <c r="J218" s="398"/>
    </row>
    <row r="219" spans="9:10">
      <c r="I219" s="398"/>
      <c r="J219" s="398"/>
    </row>
    <row r="220" spans="9:10">
      <c r="I220" s="398"/>
      <c r="J220" s="398"/>
    </row>
    <row r="221" spans="9:10">
      <c r="I221" s="398"/>
      <c r="J221" s="398"/>
    </row>
    <row r="222" spans="9:10">
      <c r="I222" s="398"/>
      <c r="J222" s="398"/>
    </row>
    <row r="223" spans="9:10">
      <c r="I223" s="398"/>
      <c r="J223" s="398"/>
    </row>
    <row r="224" spans="9:10">
      <c r="I224" s="398"/>
      <c r="J224" s="398"/>
    </row>
    <row r="225" spans="9:10">
      <c r="I225" s="398"/>
      <c r="J225" s="398"/>
    </row>
    <row r="226" spans="9:10">
      <c r="I226" s="398"/>
      <c r="J226" s="398"/>
    </row>
    <row r="227" spans="9:10">
      <c r="I227" s="398"/>
      <c r="J227" s="398"/>
    </row>
    <row r="228" spans="9:10">
      <c r="I228" s="398"/>
      <c r="J228" s="398"/>
    </row>
    <row r="229" spans="9:10">
      <c r="I229" s="398"/>
      <c r="J229" s="398"/>
    </row>
    <row r="230" spans="9:10">
      <c r="I230" s="398"/>
      <c r="J230" s="398"/>
    </row>
    <row r="231" spans="9:10">
      <c r="I231" s="398"/>
      <c r="J231" s="398"/>
    </row>
    <row r="232" spans="9:10">
      <c r="I232" s="398"/>
      <c r="J232" s="398"/>
    </row>
    <row r="233" spans="9:10">
      <c r="I233" s="398"/>
      <c r="J233" s="398"/>
    </row>
    <row r="234" spans="9:10">
      <c r="I234" s="398"/>
      <c r="J234" s="398"/>
    </row>
    <row r="235" spans="9:10">
      <c r="I235" s="398"/>
      <c r="J235" s="398"/>
    </row>
    <row r="236" spans="9:10">
      <c r="I236" s="398"/>
      <c r="J236" s="398"/>
    </row>
    <row r="237" spans="9:10">
      <c r="I237" s="398"/>
      <c r="J237" s="398"/>
    </row>
    <row r="238" spans="9:10">
      <c r="I238" s="398"/>
      <c r="J238" s="398"/>
    </row>
    <row r="239" spans="9:10">
      <c r="I239" s="398"/>
      <c r="J239" s="398"/>
    </row>
    <row r="240" spans="9:10">
      <c r="I240" s="398"/>
      <c r="J240" s="398"/>
    </row>
    <row r="241" spans="9:10">
      <c r="I241" s="398"/>
      <c r="J241" s="398"/>
    </row>
    <row r="242" spans="9:10">
      <c r="I242" s="398"/>
      <c r="J242" s="398"/>
    </row>
    <row r="243" spans="9:10">
      <c r="I243" s="398"/>
      <c r="J243" s="398"/>
    </row>
    <row r="244" spans="9:10">
      <c r="I244" s="398"/>
      <c r="J244" s="398"/>
    </row>
    <row r="245" spans="9:10">
      <c r="I245" s="398"/>
      <c r="J245" s="398"/>
    </row>
    <row r="246" spans="9:10">
      <c r="I246" s="398"/>
      <c r="J246" s="398"/>
    </row>
    <row r="247" spans="9:10">
      <c r="I247" s="398"/>
      <c r="J247" s="398"/>
    </row>
    <row r="248" spans="9:10">
      <c r="I248" s="398"/>
      <c r="J248" s="398"/>
    </row>
    <row r="249" spans="9:10">
      <c r="I249" s="398"/>
      <c r="J249" s="398"/>
    </row>
    <row r="250" spans="9:10">
      <c r="I250" s="398"/>
      <c r="J250" s="398"/>
    </row>
    <row r="251" spans="9:10">
      <c r="I251" s="398"/>
      <c r="J251" s="398"/>
    </row>
    <row r="252" spans="9:10">
      <c r="I252" s="398"/>
      <c r="J252" s="398"/>
    </row>
    <row r="253" spans="9:10">
      <c r="I253" s="398"/>
      <c r="J253" s="398"/>
    </row>
    <row r="254" spans="9:10">
      <c r="I254" s="398"/>
      <c r="J254" s="398"/>
    </row>
    <row r="255" spans="9:10">
      <c r="I255" s="398"/>
      <c r="J255" s="398"/>
    </row>
    <row r="256" spans="9:10">
      <c r="I256" s="398"/>
      <c r="J256" s="398"/>
    </row>
    <row r="257" spans="9:10">
      <c r="I257" s="398"/>
      <c r="J257" s="398"/>
    </row>
    <row r="258" spans="9:10">
      <c r="I258" s="398"/>
      <c r="J258" s="398"/>
    </row>
    <row r="259" spans="9:10">
      <c r="I259" s="398"/>
      <c r="J259" s="398"/>
    </row>
    <row r="260" spans="9:10">
      <c r="I260" s="398"/>
      <c r="J260" s="398"/>
    </row>
    <row r="261" spans="9:10">
      <c r="I261" s="398"/>
      <c r="J261" s="398"/>
    </row>
    <row r="262" spans="9:10">
      <c r="I262" s="398"/>
      <c r="J262" s="398"/>
    </row>
    <row r="263" spans="9:10">
      <c r="I263" s="398"/>
      <c r="J263" s="398"/>
    </row>
    <row r="264" spans="9:10">
      <c r="I264" s="398"/>
      <c r="J264" s="398"/>
    </row>
    <row r="265" spans="9:10">
      <c r="I265" s="398"/>
      <c r="J265" s="398"/>
    </row>
    <row r="266" spans="9:10">
      <c r="I266" s="398"/>
      <c r="J266" s="398"/>
    </row>
    <row r="267" spans="9:10">
      <c r="I267" s="398"/>
      <c r="J267" s="398"/>
    </row>
    <row r="268" spans="9:10">
      <c r="I268" s="398"/>
      <c r="J268" s="398"/>
    </row>
    <row r="269" spans="9:10">
      <c r="I269" s="398"/>
      <c r="J269" s="398"/>
    </row>
    <row r="270" spans="9:10">
      <c r="I270" s="398"/>
      <c r="J270" s="398"/>
    </row>
    <row r="271" spans="9:10">
      <c r="I271" s="398"/>
      <c r="J271" s="398"/>
    </row>
    <row r="272" spans="9:10">
      <c r="I272" s="398"/>
      <c r="J272" s="398"/>
    </row>
    <row r="273" spans="9:10">
      <c r="I273" s="398"/>
      <c r="J273" s="398"/>
    </row>
    <row r="274" spans="9:10">
      <c r="I274" s="398"/>
      <c r="J274" s="398"/>
    </row>
    <row r="275" spans="9:10">
      <c r="I275" s="398"/>
      <c r="J275" s="398"/>
    </row>
    <row r="276" spans="9:10">
      <c r="I276" s="398"/>
      <c r="J276" s="398"/>
    </row>
    <row r="277" spans="9:10">
      <c r="I277" s="398"/>
      <c r="J277" s="398"/>
    </row>
    <row r="278" spans="9:10">
      <c r="I278" s="398"/>
      <c r="J278" s="398"/>
    </row>
    <row r="279" spans="9:10">
      <c r="I279" s="398"/>
      <c r="J279" s="398"/>
    </row>
    <row r="280" spans="9:10">
      <c r="I280" s="398"/>
      <c r="J280" s="398"/>
    </row>
    <row r="281" spans="9:10">
      <c r="I281" s="398"/>
      <c r="J281" s="398"/>
    </row>
    <row r="282" spans="9:10">
      <c r="I282" s="398"/>
      <c r="J282" s="398"/>
    </row>
    <row r="283" spans="9:10">
      <c r="I283" s="398"/>
      <c r="J283" s="398"/>
    </row>
    <row r="284" spans="9:10">
      <c r="I284" s="398"/>
      <c r="J284" s="398"/>
    </row>
    <row r="285" spans="9:10">
      <c r="I285" s="398"/>
      <c r="J285" s="398"/>
    </row>
    <row r="286" spans="9:10">
      <c r="I286" s="398"/>
      <c r="J286" s="398"/>
    </row>
    <row r="287" spans="9:10">
      <c r="I287" s="398"/>
      <c r="J287" s="398"/>
    </row>
    <row r="288" spans="9:10">
      <c r="I288" s="398"/>
      <c r="J288" s="398"/>
    </row>
    <row r="289" spans="9:10">
      <c r="I289" s="398"/>
      <c r="J289" s="398"/>
    </row>
    <row r="290" spans="9:10">
      <c r="I290" s="398"/>
      <c r="J290" s="398"/>
    </row>
    <row r="291" spans="9:10">
      <c r="I291" s="398"/>
      <c r="J291" s="398"/>
    </row>
    <row r="292" spans="9:10">
      <c r="I292" s="398"/>
      <c r="J292" s="398"/>
    </row>
    <row r="293" spans="9:10">
      <c r="I293" s="398"/>
      <c r="J293" s="398"/>
    </row>
    <row r="294" spans="9:10">
      <c r="I294" s="398"/>
      <c r="J294" s="398"/>
    </row>
    <row r="295" spans="9:10">
      <c r="I295" s="398"/>
      <c r="J295" s="398"/>
    </row>
    <row r="296" spans="9:10">
      <c r="I296" s="398"/>
      <c r="J296" s="398"/>
    </row>
    <row r="297" spans="9:10">
      <c r="I297" s="398"/>
      <c r="J297" s="398"/>
    </row>
    <row r="298" spans="9:10">
      <c r="I298" s="398"/>
      <c r="J298" s="398"/>
    </row>
    <row r="299" spans="9:10">
      <c r="I299" s="398"/>
      <c r="J299" s="398"/>
    </row>
    <row r="300" spans="9:10">
      <c r="I300" s="398"/>
      <c r="J300" s="398"/>
    </row>
    <row r="301" spans="9:10">
      <c r="I301" s="398"/>
      <c r="J301" s="398"/>
    </row>
    <row r="302" spans="9:10">
      <c r="I302" s="398"/>
      <c r="J302" s="398"/>
    </row>
    <row r="303" spans="9:10">
      <c r="I303" s="398"/>
      <c r="J303" s="398"/>
    </row>
  </sheetData>
  <sheetProtection insertRows="0" selectLockedCells="1"/>
  <mergeCells count="41">
    <mergeCell ref="J8:L8"/>
    <mergeCell ref="M8:M10"/>
    <mergeCell ref="J9:J10"/>
    <mergeCell ref="K9:L9"/>
    <mergeCell ref="B11:F11"/>
    <mergeCell ref="B44:F44"/>
    <mergeCell ref="B8:F10"/>
    <mergeCell ref="G8:G10"/>
    <mergeCell ref="H8:H9"/>
    <mergeCell ref="I8:I10"/>
    <mergeCell ref="B13:F13"/>
    <mergeCell ref="B20:F20"/>
    <mergeCell ref="B35:F35"/>
    <mergeCell ref="B42:F42"/>
    <mergeCell ref="I62:I64"/>
    <mergeCell ref="B68:F68"/>
    <mergeCell ref="B52:F52"/>
    <mergeCell ref="B54:F54"/>
    <mergeCell ref="B62:F64"/>
    <mergeCell ref="G62:G64"/>
    <mergeCell ref="B4:H4"/>
    <mergeCell ref="F72:M73"/>
    <mergeCell ref="B74:F76"/>
    <mergeCell ref="G74:G76"/>
    <mergeCell ref="H74:H76"/>
    <mergeCell ref="I74:I76"/>
    <mergeCell ref="J74:L74"/>
    <mergeCell ref="M74:M76"/>
    <mergeCell ref="J75:J76"/>
    <mergeCell ref="K75:L75"/>
    <mergeCell ref="J62:L62"/>
    <mergeCell ref="M62:M64"/>
    <mergeCell ref="J63:J64"/>
    <mergeCell ref="K63:L63"/>
    <mergeCell ref="B65:F65"/>
    <mergeCell ref="H62:H64"/>
    <mergeCell ref="L5:M5"/>
    <mergeCell ref="I1:K2"/>
    <mergeCell ref="L1:M2"/>
    <mergeCell ref="I3:K4"/>
    <mergeCell ref="L3:M4"/>
  </mergeCells>
  <printOptions horizontalCentered="1" verticalCentered="1"/>
  <pageMargins left="0.74803149606299213" right="0.74803149606299213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131"/>
  <sheetViews>
    <sheetView tabSelected="1" topLeftCell="A49" zoomScaleNormal="100" workbookViewId="0">
      <selection activeCell="B22" sqref="B22"/>
    </sheetView>
  </sheetViews>
  <sheetFormatPr baseColWidth="10" defaultColWidth="14.42578125" defaultRowHeight="15" customHeight="1"/>
  <cols>
    <col min="1" max="1" width="18.7109375" customWidth="1"/>
    <col min="2" max="2" width="21.140625" customWidth="1"/>
    <col min="3" max="3" width="19.7109375" customWidth="1"/>
    <col min="4" max="4" width="30.7109375" customWidth="1"/>
    <col min="5" max="5" width="17.7109375" customWidth="1"/>
    <col min="6" max="6" width="21.5703125" customWidth="1"/>
    <col min="7" max="7" width="25.42578125" customWidth="1"/>
    <col min="8" max="8" width="23.5703125" customWidth="1"/>
    <col min="9" max="9" width="19.7109375" bestFit="1" customWidth="1"/>
    <col min="10" max="10" width="14.85546875" bestFit="1" customWidth="1"/>
    <col min="11" max="20" width="12.140625" customWidth="1"/>
  </cols>
  <sheetData>
    <row r="1" spans="1:20" ht="16.5" customHeight="1">
      <c r="A1" s="556"/>
      <c r="B1" s="557"/>
      <c r="C1" s="557"/>
      <c r="D1" s="299"/>
      <c r="E1" s="597" t="s">
        <v>279</v>
      </c>
      <c r="F1" s="599"/>
      <c r="G1" s="762" t="s">
        <v>292</v>
      </c>
      <c r="H1" s="763"/>
      <c r="I1" s="299"/>
    </row>
    <row r="2" spans="1:20" ht="16.5" customHeight="1">
      <c r="A2" s="560"/>
      <c r="B2" s="561"/>
      <c r="C2" s="561"/>
      <c r="D2" s="299"/>
      <c r="E2" s="600"/>
      <c r="F2" s="602"/>
      <c r="G2" s="671"/>
      <c r="H2" s="672"/>
      <c r="I2" s="299"/>
    </row>
    <row r="3" spans="1:20" ht="16.5" customHeight="1">
      <c r="A3" s="560"/>
      <c r="B3" s="561"/>
      <c r="C3" s="561"/>
      <c r="D3" s="299"/>
      <c r="E3" s="646" t="s">
        <v>293</v>
      </c>
      <c r="F3" s="648"/>
      <c r="G3" s="673" t="s">
        <v>282</v>
      </c>
      <c r="H3" s="674"/>
      <c r="I3" s="299"/>
    </row>
    <row r="4" spans="1:20" ht="16.5" customHeight="1" thickBot="1">
      <c r="A4" s="687" t="s">
        <v>283</v>
      </c>
      <c r="B4" s="688"/>
      <c r="C4" s="688"/>
      <c r="D4" s="689"/>
      <c r="E4" s="682"/>
      <c r="F4" s="684"/>
      <c r="G4" s="685"/>
      <c r="H4" s="686"/>
      <c r="I4" s="299"/>
    </row>
    <row r="5" spans="1:20" ht="18" customHeight="1" thickBot="1">
      <c r="A5" s="753" t="s">
        <v>136</v>
      </c>
      <c r="B5" s="754"/>
      <c r="C5" s="754"/>
      <c r="D5" s="754"/>
      <c r="E5" s="754"/>
      <c r="F5" s="754"/>
      <c r="G5" s="754"/>
      <c r="H5" s="755"/>
      <c r="I5" s="245"/>
      <c r="J5" s="245"/>
      <c r="K5" s="245"/>
      <c r="L5" s="245"/>
      <c r="M5" s="245"/>
      <c r="N5" s="182"/>
      <c r="O5" s="182"/>
      <c r="P5" s="182"/>
      <c r="Q5" s="182"/>
      <c r="R5" s="182"/>
      <c r="S5" s="182"/>
      <c r="T5" s="182"/>
    </row>
    <row r="6" spans="1:20" ht="16.5" customHeight="1">
      <c r="A6" s="230" t="s">
        <v>314</v>
      </c>
      <c r="B6" s="297"/>
      <c r="C6" s="297"/>
      <c r="D6" s="297"/>
      <c r="E6" s="583" t="s">
        <v>234</v>
      </c>
      <c r="F6" s="297"/>
      <c r="G6" s="297"/>
      <c r="H6" s="584" t="s">
        <v>159</v>
      </c>
      <c r="J6" s="245"/>
      <c r="K6" s="245"/>
      <c r="L6" s="245"/>
      <c r="M6" s="245"/>
      <c r="N6" s="182"/>
      <c r="O6" s="182"/>
      <c r="P6" s="182"/>
      <c r="Q6" s="182"/>
      <c r="R6" s="182"/>
      <c r="S6" s="182"/>
      <c r="T6" s="182"/>
    </row>
    <row r="7" spans="1:20" ht="15.75" customHeight="1">
      <c r="A7" s="585" t="s">
        <v>63</v>
      </c>
      <c r="B7" s="586"/>
      <c r="C7" s="586"/>
      <c r="D7" s="586"/>
      <c r="E7" s="586"/>
      <c r="F7" s="586"/>
      <c r="G7" s="586"/>
      <c r="H7" s="239"/>
      <c r="I7" s="245"/>
      <c r="J7" s="245"/>
      <c r="K7" s="245"/>
      <c r="L7" s="245"/>
      <c r="M7" s="245"/>
      <c r="N7" s="182"/>
      <c r="O7" s="182"/>
      <c r="P7" s="182"/>
      <c r="Q7" s="182"/>
      <c r="R7" s="182"/>
      <c r="S7" s="182"/>
      <c r="T7" s="182"/>
    </row>
    <row r="8" spans="1:20" ht="15" customHeight="1" thickBot="1">
      <c r="A8" s="183"/>
      <c r="B8" s="183"/>
      <c r="C8" s="183"/>
      <c r="D8" s="183"/>
      <c r="E8" s="183"/>
      <c r="F8" s="183"/>
      <c r="G8" s="183"/>
      <c r="H8" s="184"/>
      <c r="I8" s="245"/>
      <c r="J8" s="245"/>
      <c r="K8" s="245"/>
      <c r="L8" s="245"/>
      <c r="M8" s="245"/>
      <c r="N8" s="182"/>
      <c r="O8" s="182"/>
      <c r="P8" s="182"/>
      <c r="Q8" s="182"/>
      <c r="R8" s="182"/>
      <c r="S8" s="182"/>
      <c r="T8" s="182"/>
    </row>
    <row r="9" spans="1:20" s="186" customFormat="1" ht="24" customHeight="1" thickBot="1">
      <c r="A9" s="764" t="s">
        <v>137</v>
      </c>
      <c r="B9" s="765"/>
      <c r="C9" s="765"/>
      <c r="D9" s="765"/>
      <c r="E9" s="765"/>
      <c r="F9" s="765"/>
      <c r="G9" s="765"/>
      <c r="H9" s="766"/>
      <c r="I9" s="246"/>
      <c r="J9" s="246"/>
      <c r="K9" s="246"/>
      <c r="L9" s="246"/>
      <c r="M9" s="246"/>
      <c r="N9" s="185"/>
      <c r="O9" s="185"/>
      <c r="P9" s="185"/>
      <c r="Q9" s="185"/>
      <c r="R9" s="185"/>
      <c r="S9" s="185"/>
      <c r="T9" s="185"/>
    </row>
    <row r="10" spans="1:20" s="186" customFormat="1" ht="62.25" customHeight="1" thickBot="1">
      <c r="A10" s="187" t="s">
        <v>138</v>
      </c>
      <c r="B10" s="188" t="s">
        <v>139</v>
      </c>
      <c r="C10" s="189" t="s">
        <v>147</v>
      </c>
      <c r="D10" s="189" t="s">
        <v>220</v>
      </c>
      <c r="E10" s="190" t="s">
        <v>0</v>
      </c>
      <c r="F10" s="189" t="s">
        <v>140</v>
      </c>
      <c r="G10" s="191" t="s">
        <v>141</v>
      </c>
      <c r="H10" s="192" t="s">
        <v>142</v>
      </c>
      <c r="I10" s="246"/>
      <c r="J10" s="246"/>
      <c r="K10" s="246"/>
      <c r="L10" s="246"/>
      <c r="M10" s="246"/>
      <c r="N10" s="185"/>
      <c r="O10" s="185"/>
      <c r="P10" s="185"/>
      <c r="Q10" s="185"/>
      <c r="R10" s="185"/>
      <c r="S10" s="185"/>
      <c r="T10" s="185"/>
    </row>
    <row r="11" spans="1:20" ht="14.25" customHeight="1">
      <c r="A11" s="193">
        <v>45671</v>
      </c>
      <c r="B11" s="194" t="s">
        <v>226</v>
      </c>
      <c r="C11" s="195" t="s">
        <v>227</v>
      </c>
      <c r="D11" s="195" t="s">
        <v>277</v>
      </c>
      <c r="E11" s="195" t="s">
        <v>228</v>
      </c>
      <c r="F11" s="197">
        <v>3795000</v>
      </c>
      <c r="G11" s="197">
        <v>3795000</v>
      </c>
      <c r="H11" s="198"/>
      <c r="I11" s="245"/>
      <c r="J11" s="245"/>
      <c r="K11" s="245"/>
      <c r="L11" s="245"/>
      <c r="M11" s="245"/>
      <c r="N11" s="182"/>
      <c r="O11" s="182"/>
      <c r="P11" s="182"/>
      <c r="Q11" s="182"/>
      <c r="R11" s="182"/>
      <c r="S11" s="182"/>
      <c r="T11" s="182"/>
    </row>
    <row r="12" spans="1:20" ht="14.25" customHeight="1">
      <c r="A12" s="467">
        <v>45684</v>
      </c>
      <c r="B12" s="468" t="s">
        <v>226</v>
      </c>
      <c r="C12" s="469" t="s">
        <v>227</v>
      </c>
      <c r="D12" s="469" t="s">
        <v>239</v>
      </c>
      <c r="E12" s="469" t="s">
        <v>228</v>
      </c>
      <c r="F12" s="470">
        <v>2412000</v>
      </c>
      <c r="G12" s="471">
        <v>2412000</v>
      </c>
      <c r="H12" s="472"/>
      <c r="I12" s="245"/>
      <c r="J12" s="245"/>
      <c r="K12" s="245"/>
      <c r="L12" s="245"/>
      <c r="M12" s="245"/>
      <c r="N12" s="182"/>
      <c r="O12" s="182"/>
      <c r="P12" s="182"/>
      <c r="Q12" s="182"/>
      <c r="R12" s="182"/>
      <c r="S12" s="182"/>
      <c r="T12" s="182"/>
    </row>
    <row r="13" spans="1:20" ht="14.25" customHeight="1">
      <c r="A13" s="467">
        <v>45687</v>
      </c>
      <c r="B13" s="468" t="s">
        <v>226</v>
      </c>
      <c r="C13" s="469" t="s">
        <v>227</v>
      </c>
      <c r="D13" s="469" t="s">
        <v>278</v>
      </c>
      <c r="E13" s="469" t="s">
        <v>228</v>
      </c>
      <c r="F13" s="470">
        <v>1120000</v>
      </c>
      <c r="G13" s="471">
        <v>1120000</v>
      </c>
      <c r="H13" s="472"/>
      <c r="I13" s="245"/>
      <c r="J13" s="245"/>
      <c r="K13" s="245"/>
      <c r="L13" s="245"/>
      <c r="M13" s="245"/>
      <c r="N13" s="182"/>
      <c r="O13" s="182"/>
      <c r="P13" s="182"/>
      <c r="Q13" s="182"/>
      <c r="R13" s="182"/>
      <c r="S13" s="182"/>
      <c r="T13" s="182"/>
    </row>
    <row r="14" spans="1:20" ht="14.25" customHeight="1">
      <c r="A14" s="467">
        <v>45698</v>
      </c>
      <c r="B14" s="468" t="s">
        <v>226</v>
      </c>
      <c r="C14" s="469" t="s">
        <v>227</v>
      </c>
      <c r="D14" s="469" t="s">
        <v>240</v>
      </c>
      <c r="E14" s="469" t="s">
        <v>228</v>
      </c>
      <c r="F14" s="470">
        <v>6360000</v>
      </c>
      <c r="G14" s="471">
        <v>6360000</v>
      </c>
      <c r="H14" s="472"/>
      <c r="I14" s="245"/>
      <c r="J14" s="245"/>
      <c r="K14" s="245"/>
      <c r="L14" s="245"/>
      <c r="M14" s="245"/>
      <c r="N14" s="182"/>
      <c r="O14" s="182"/>
      <c r="P14" s="182"/>
      <c r="Q14" s="182"/>
      <c r="R14" s="182"/>
      <c r="S14" s="182"/>
      <c r="T14" s="182"/>
    </row>
    <row r="15" spans="1:20" ht="14.25" customHeight="1">
      <c r="A15" s="467">
        <v>45701</v>
      </c>
      <c r="B15" s="468" t="s">
        <v>226</v>
      </c>
      <c r="C15" s="469" t="s">
        <v>227</v>
      </c>
      <c r="D15" s="469" t="s">
        <v>241</v>
      </c>
      <c r="E15" s="469" t="s">
        <v>228</v>
      </c>
      <c r="F15" s="470">
        <v>5670000</v>
      </c>
      <c r="G15" s="471">
        <v>5670000</v>
      </c>
      <c r="H15" s="472"/>
      <c r="I15" s="245"/>
      <c r="J15" s="245"/>
      <c r="K15" s="245"/>
      <c r="L15" s="245"/>
      <c r="M15" s="245"/>
      <c r="N15" s="182"/>
      <c r="O15" s="182"/>
      <c r="P15" s="182"/>
      <c r="Q15" s="182"/>
      <c r="R15" s="182"/>
      <c r="S15" s="182"/>
      <c r="T15" s="182"/>
    </row>
    <row r="16" spans="1:20" ht="14.25" customHeight="1">
      <c r="A16" s="467">
        <v>45735</v>
      </c>
      <c r="B16" s="468" t="s">
        <v>226</v>
      </c>
      <c r="C16" s="469" t="s">
        <v>227</v>
      </c>
      <c r="D16" s="469" t="s">
        <v>230</v>
      </c>
      <c r="E16" s="469" t="s">
        <v>228</v>
      </c>
      <c r="F16" s="470">
        <v>7250000</v>
      </c>
      <c r="G16" s="471">
        <v>7250000</v>
      </c>
      <c r="H16" s="472"/>
      <c r="I16" s="245"/>
      <c r="J16" s="245"/>
      <c r="K16" s="245"/>
      <c r="L16" s="245"/>
      <c r="M16" s="245"/>
      <c r="N16" s="182"/>
      <c r="O16" s="182"/>
      <c r="P16" s="182"/>
      <c r="Q16" s="182"/>
      <c r="R16" s="182"/>
      <c r="S16" s="182"/>
      <c r="T16" s="182"/>
    </row>
    <row r="17" spans="1:20" ht="14.25" customHeight="1">
      <c r="A17" s="467">
        <v>45744</v>
      </c>
      <c r="B17" s="468" t="s">
        <v>226</v>
      </c>
      <c r="C17" s="469" t="s">
        <v>229</v>
      </c>
      <c r="D17" s="469" t="s">
        <v>242</v>
      </c>
      <c r="E17" s="469" t="s">
        <v>228</v>
      </c>
      <c r="F17" s="470">
        <v>7560000</v>
      </c>
      <c r="G17" s="471">
        <v>7560000</v>
      </c>
      <c r="H17" s="472"/>
      <c r="I17" s="245"/>
      <c r="J17" s="490"/>
      <c r="K17" s="245"/>
      <c r="L17" s="245"/>
      <c r="M17" s="245"/>
      <c r="N17" s="182"/>
      <c r="O17" s="182"/>
      <c r="P17" s="182"/>
      <c r="Q17" s="182"/>
      <c r="R17" s="182"/>
      <c r="S17" s="182"/>
      <c r="T17" s="182"/>
    </row>
    <row r="18" spans="1:20" ht="14.25" customHeight="1">
      <c r="A18" s="467">
        <v>45744</v>
      </c>
      <c r="B18" s="468" t="s">
        <v>226</v>
      </c>
      <c r="C18" s="469" t="s">
        <v>227</v>
      </c>
      <c r="D18" s="469" t="s">
        <v>243</v>
      </c>
      <c r="E18" s="469" t="s">
        <v>228</v>
      </c>
      <c r="F18" s="470">
        <v>2375000</v>
      </c>
      <c r="G18" s="471">
        <v>2375000</v>
      </c>
      <c r="H18" s="472"/>
      <c r="I18" s="245"/>
      <c r="J18" s="245"/>
      <c r="K18" s="245"/>
      <c r="L18" s="245"/>
      <c r="M18" s="245"/>
      <c r="N18" s="182"/>
      <c r="O18" s="182"/>
      <c r="P18" s="182"/>
      <c r="Q18" s="182"/>
      <c r="R18" s="182"/>
      <c r="S18" s="182"/>
      <c r="T18" s="182"/>
    </row>
    <row r="19" spans="1:20" ht="14.25" customHeight="1">
      <c r="A19" s="467">
        <v>45751</v>
      </c>
      <c r="B19" s="468" t="s">
        <v>226</v>
      </c>
      <c r="C19" s="469" t="s">
        <v>227</v>
      </c>
      <c r="D19" s="469" t="s">
        <v>275</v>
      </c>
      <c r="E19" s="469" t="s">
        <v>228</v>
      </c>
      <c r="F19" s="470">
        <v>10640000</v>
      </c>
      <c r="G19" s="471">
        <v>10640000</v>
      </c>
      <c r="H19" s="472"/>
      <c r="I19" s="245"/>
      <c r="J19" s="245"/>
      <c r="K19" s="245"/>
      <c r="L19" s="245"/>
      <c r="M19" s="245"/>
      <c r="N19" s="182"/>
      <c r="O19" s="182"/>
      <c r="P19" s="182"/>
      <c r="Q19" s="182"/>
      <c r="R19" s="182"/>
      <c r="S19" s="182"/>
      <c r="T19" s="182"/>
    </row>
    <row r="20" spans="1:20" ht="14.25" customHeight="1">
      <c r="A20" s="467">
        <v>45757</v>
      </c>
      <c r="B20" s="468" t="s">
        <v>226</v>
      </c>
      <c r="C20" s="469" t="s">
        <v>227</v>
      </c>
      <c r="D20" s="469" t="s">
        <v>248</v>
      </c>
      <c r="E20" s="469" t="s">
        <v>228</v>
      </c>
      <c r="F20" s="470">
        <v>11875000</v>
      </c>
      <c r="G20" s="471">
        <v>11875000</v>
      </c>
      <c r="H20" s="472"/>
      <c r="I20" s="245"/>
      <c r="J20" s="245"/>
      <c r="K20" s="245"/>
      <c r="L20" s="245"/>
      <c r="M20" s="245"/>
      <c r="N20" s="182"/>
      <c r="O20" s="182"/>
      <c r="P20" s="182"/>
      <c r="Q20" s="182"/>
      <c r="R20" s="182"/>
      <c r="S20" s="182"/>
      <c r="T20" s="182"/>
    </row>
    <row r="21" spans="1:20" ht="14.25" customHeight="1">
      <c r="A21" s="467">
        <v>45772</v>
      </c>
      <c r="B21" s="468" t="s">
        <v>226</v>
      </c>
      <c r="C21" s="469" t="s">
        <v>227</v>
      </c>
      <c r="D21" s="469" t="s">
        <v>249</v>
      </c>
      <c r="E21" s="469" t="s">
        <v>228</v>
      </c>
      <c r="F21" s="470">
        <v>5670000</v>
      </c>
      <c r="G21" s="471">
        <v>5670000</v>
      </c>
      <c r="H21" s="472"/>
      <c r="I21" s="245"/>
      <c r="J21" s="245"/>
      <c r="K21" s="245"/>
      <c r="L21" s="245"/>
      <c r="M21" s="245"/>
      <c r="N21" s="182"/>
      <c r="O21" s="182"/>
      <c r="P21" s="182"/>
      <c r="Q21" s="182"/>
      <c r="R21" s="182"/>
      <c r="S21" s="182"/>
      <c r="T21" s="182"/>
    </row>
    <row r="22" spans="1:20" ht="14.25" customHeight="1">
      <c r="A22" s="467">
        <v>45798</v>
      </c>
      <c r="B22" s="468" t="s">
        <v>226</v>
      </c>
      <c r="C22" s="469" t="s">
        <v>229</v>
      </c>
      <c r="D22" s="469" t="s">
        <v>251</v>
      </c>
      <c r="E22" s="469" t="s">
        <v>228</v>
      </c>
      <c r="F22" s="470">
        <v>616000</v>
      </c>
      <c r="G22" s="471">
        <v>616000</v>
      </c>
      <c r="H22" s="472"/>
      <c r="I22" s="245"/>
      <c r="J22" s="245"/>
      <c r="K22" s="245"/>
      <c r="L22" s="245"/>
      <c r="M22" s="245"/>
      <c r="N22" s="182"/>
      <c r="O22" s="182"/>
      <c r="P22" s="182"/>
      <c r="Q22" s="182"/>
      <c r="R22" s="182"/>
      <c r="S22" s="182"/>
      <c r="T22" s="182"/>
    </row>
    <row r="23" spans="1:20" ht="14.25" customHeight="1">
      <c r="A23" s="467">
        <v>45798</v>
      </c>
      <c r="B23" s="468" t="s">
        <v>226</v>
      </c>
      <c r="C23" s="469" t="s">
        <v>227</v>
      </c>
      <c r="D23" s="469" t="s">
        <v>252</v>
      </c>
      <c r="E23" s="469" t="s">
        <v>228</v>
      </c>
      <c r="F23" s="470">
        <v>1232000</v>
      </c>
      <c r="G23" s="471">
        <v>1232000</v>
      </c>
      <c r="H23" s="472"/>
      <c r="I23" s="245"/>
      <c r="J23" s="245"/>
      <c r="K23" s="245"/>
      <c r="L23" s="245"/>
      <c r="M23" s="245"/>
      <c r="N23" s="182"/>
      <c r="O23" s="182"/>
      <c r="P23" s="182"/>
      <c r="Q23" s="182"/>
      <c r="R23" s="182"/>
      <c r="S23" s="182"/>
      <c r="T23" s="182"/>
    </row>
    <row r="24" spans="1:20" ht="14.25" customHeight="1">
      <c r="A24" s="467">
        <v>45856</v>
      </c>
      <c r="B24" s="468" t="s">
        <v>226</v>
      </c>
      <c r="C24" s="469" t="s">
        <v>227</v>
      </c>
      <c r="D24" s="469" t="s">
        <v>299</v>
      </c>
      <c r="E24" s="469" t="s">
        <v>228</v>
      </c>
      <c r="F24" s="470">
        <v>7980000</v>
      </c>
      <c r="G24" s="471">
        <v>7980000</v>
      </c>
      <c r="H24" s="472"/>
      <c r="I24" s="245"/>
      <c r="J24" s="245"/>
      <c r="K24" s="245"/>
      <c r="L24" s="245"/>
      <c r="M24" s="245"/>
      <c r="N24" s="182"/>
      <c r="O24" s="182"/>
      <c r="P24" s="182"/>
      <c r="Q24" s="182"/>
      <c r="R24" s="182"/>
      <c r="S24" s="182"/>
      <c r="T24" s="182"/>
    </row>
    <row r="25" spans="1:20" ht="14.25" customHeight="1">
      <c r="A25" s="467">
        <v>45860</v>
      </c>
      <c r="B25" s="468" t="s">
        <v>226</v>
      </c>
      <c r="C25" s="469" t="s">
        <v>227</v>
      </c>
      <c r="D25" s="469" t="s">
        <v>300</v>
      </c>
      <c r="E25" s="469" t="s">
        <v>228</v>
      </c>
      <c r="F25" s="470">
        <v>5670000</v>
      </c>
      <c r="G25" s="471">
        <v>5670000</v>
      </c>
      <c r="H25" s="472"/>
      <c r="I25" s="245"/>
      <c r="J25" s="245"/>
      <c r="K25" s="245"/>
      <c r="L25" s="245"/>
      <c r="M25" s="245"/>
      <c r="N25" s="182"/>
      <c r="O25" s="182"/>
      <c r="P25" s="182"/>
      <c r="Q25" s="182"/>
      <c r="R25" s="182"/>
      <c r="S25" s="182"/>
      <c r="T25" s="182"/>
    </row>
    <row r="26" spans="1:20" ht="14.25" customHeight="1">
      <c r="A26" s="467">
        <v>45863</v>
      </c>
      <c r="B26" s="468" t="s">
        <v>226</v>
      </c>
      <c r="C26" s="469" t="s">
        <v>227</v>
      </c>
      <c r="D26" s="469" t="s">
        <v>301</v>
      </c>
      <c r="E26" s="469" t="s">
        <v>228</v>
      </c>
      <c r="F26" s="470">
        <v>14250000</v>
      </c>
      <c r="G26" s="471">
        <v>14250000</v>
      </c>
      <c r="H26" s="472"/>
      <c r="I26" s="245"/>
      <c r="J26" s="245"/>
      <c r="K26" s="245"/>
      <c r="L26" s="245"/>
      <c r="M26" s="245"/>
      <c r="N26" s="182"/>
      <c r="O26" s="182"/>
      <c r="P26" s="182"/>
      <c r="Q26" s="182"/>
      <c r="R26" s="182"/>
      <c r="S26" s="182"/>
      <c r="T26" s="182"/>
    </row>
    <row r="27" spans="1:20" ht="14.25" customHeight="1">
      <c r="A27" s="467">
        <v>45875</v>
      </c>
      <c r="B27" s="468" t="s">
        <v>226</v>
      </c>
      <c r="C27" s="469" t="s">
        <v>229</v>
      </c>
      <c r="D27" s="469" t="s">
        <v>305</v>
      </c>
      <c r="E27" s="469" t="s">
        <v>306</v>
      </c>
      <c r="F27" s="470">
        <v>30000000</v>
      </c>
      <c r="G27" s="471">
        <v>30000000</v>
      </c>
      <c r="H27" s="472"/>
      <c r="I27" s="245"/>
      <c r="J27" s="245"/>
      <c r="K27" s="245"/>
      <c r="L27" s="245"/>
      <c r="M27" s="245"/>
      <c r="N27" s="182"/>
      <c r="O27" s="182"/>
      <c r="P27" s="182"/>
      <c r="Q27" s="182"/>
      <c r="R27" s="182"/>
      <c r="S27" s="182"/>
      <c r="T27" s="182"/>
    </row>
    <row r="28" spans="1:20" ht="14.25" customHeight="1">
      <c r="A28" s="467">
        <v>45883</v>
      </c>
      <c r="B28" s="468" t="s">
        <v>226</v>
      </c>
      <c r="C28" s="469" t="s">
        <v>229</v>
      </c>
      <c r="D28" s="469" t="s">
        <v>302</v>
      </c>
      <c r="E28" s="469" t="s">
        <v>228</v>
      </c>
      <c r="F28" s="470">
        <v>7560000</v>
      </c>
      <c r="G28" s="471">
        <v>7560000</v>
      </c>
      <c r="H28" s="472"/>
      <c r="I28" s="245"/>
      <c r="J28" s="245"/>
      <c r="K28" s="245"/>
      <c r="L28" s="245"/>
      <c r="M28" s="245"/>
      <c r="N28" s="182"/>
      <c r="O28" s="182"/>
      <c r="P28" s="182"/>
      <c r="Q28" s="182"/>
      <c r="R28" s="182"/>
      <c r="S28" s="182"/>
      <c r="T28" s="182"/>
    </row>
    <row r="29" spans="1:20" ht="14.25" customHeight="1">
      <c r="A29" s="467">
        <v>45910</v>
      </c>
      <c r="B29" s="468" t="s">
        <v>226</v>
      </c>
      <c r="C29" s="469" t="s">
        <v>227</v>
      </c>
      <c r="D29" s="469" t="s">
        <v>303</v>
      </c>
      <c r="E29" s="469" t="s">
        <v>228</v>
      </c>
      <c r="F29" s="470">
        <v>1275000</v>
      </c>
      <c r="G29" s="471">
        <v>1275000</v>
      </c>
      <c r="H29" s="472"/>
      <c r="I29" s="245"/>
      <c r="J29" s="245"/>
      <c r="K29" s="245"/>
      <c r="L29" s="245"/>
      <c r="M29" s="245"/>
      <c r="N29" s="182"/>
      <c r="O29" s="182"/>
      <c r="P29" s="182"/>
      <c r="Q29" s="182"/>
      <c r="R29" s="182"/>
      <c r="S29" s="182"/>
      <c r="T29" s="182"/>
    </row>
    <row r="30" spans="1:20" ht="14.25" customHeight="1">
      <c r="A30" s="467">
        <v>45917</v>
      </c>
      <c r="B30" s="468" t="s">
        <v>226</v>
      </c>
      <c r="C30" s="469" t="s">
        <v>227</v>
      </c>
      <c r="D30" s="593" t="s">
        <v>304</v>
      </c>
      <c r="E30" s="469" t="s">
        <v>228</v>
      </c>
      <c r="F30" s="470">
        <v>1775000</v>
      </c>
      <c r="G30" s="471">
        <v>1775000</v>
      </c>
      <c r="H30" s="472"/>
      <c r="I30" s="245"/>
      <c r="J30" s="245"/>
      <c r="K30" s="245"/>
      <c r="L30" s="245"/>
      <c r="M30" s="245"/>
      <c r="N30" s="182"/>
      <c r="O30" s="182"/>
      <c r="P30" s="182"/>
      <c r="Q30" s="182"/>
      <c r="R30" s="182"/>
      <c r="S30" s="182"/>
      <c r="T30" s="182"/>
    </row>
    <row r="31" spans="1:20" ht="14.25" customHeight="1">
      <c r="A31" s="467">
        <v>45943</v>
      </c>
      <c r="B31" s="468" t="s">
        <v>226</v>
      </c>
      <c r="C31" s="469" t="s">
        <v>227</v>
      </c>
      <c r="D31" s="593" t="s">
        <v>313</v>
      </c>
      <c r="E31" s="469" t="s">
        <v>228</v>
      </c>
      <c r="F31" s="470">
        <v>1596000</v>
      </c>
      <c r="G31" s="470">
        <v>1596000</v>
      </c>
      <c r="H31" s="472"/>
      <c r="I31" s="245"/>
      <c r="J31" s="245"/>
      <c r="K31" s="245"/>
      <c r="L31" s="245"/>
      <c r="M31" s="245"/>
      <c r="N31" s="182"/>
      <c r="O31" s="182"/>
      <c r="P31" s="182"/>
      <c r="Q31" s="182"/>
      <c r="R31" s="182"/>
      <c r="S31" s="182"/>
      <c r="T31" s="182"/>
    </row>
    <row r="32" spans="1:20" ht="14.25" customHeight="1">
      <c r="A32" s="467">
        <v>45947</v>
      </c>
      <c r="B32" s="468" t="s">
        <v>226</v>
      </c>
      <c r="C32" s="469" t="s">
        <v>227</v>
      </c>
      <c r="D32" s="593" t="s">
        <v>307</v>
      </c>
      <c r="E32" s="469" t="s">
        <v>228</v>
      </c>
      <c r="F32" s="470">
        <v>846720</v>
      </c>
      <c r="G32" s="470">
        <v>846720</v>
      </c>
      <c r="H32" s="472"/>
      <c r="I32" s="245"/>
      <c r="J32" s="245"/>
      <c r="K32" s="245"/>
      <c r="L32" s="245"/>
      <c r="M32" s="245"/>
      <c r="N32" s="182"/>
      <c r="O32" s="182"/>
      <c r="P32" s="182"/>
      <c r="Q32" s="182"/>
      <c r="R32" s="182"/>
      <c r="S32" s="182"/>
      <c r="T32" s="182"/>
    </row>
    <row r="33" spans="1:20" ht="14.25" customHeight="1">
      <c r="A33" s="467">
        <v>45953</v>
      </c>
      <c r="B33" s="468" t="s">
        <v>226</v>
      </c>
      <c r="C33" s="469" t="s">
        <v>227</v>
      </c>
      <c r="D33" s="593" t="s">
        <v>311</v>
      </c>
      <c r="E33" s="469" t="s">
        <v>228</v>
      </c>
      <c r="F33" s="470">
        <v>7980000</v>
      </c>
      <c r="G33" s="470">
        <v>7980000</v>
      </c>
      <c r="H33" s="472"/>
      <c r="I33" s="245"/>
      <c r="J33" s="245"/>
      <c r="K33" s="245"/>
      <c r="L33" s="245"/>
      <c r="M33" s="245"/>
      <c r="N33" s="182"/>
      <c r="O33" s="182"/>
      <c r="P33" s="182"/>
      <c r="Q33" s="182"/>
      <c r="R33" s="182"/>
      <c r="S33" s="182"/>
      <c r="T33" s="182"/>
    </row>
    <row r="34" spans="1:20" ht="14.25" customHeight="1">
      <c r="A34" s="467">
        <v>45953</v>
      </c>
      <c r="B34" s="468" t="s">
        <v>226</v>
      </c>
      <c r="C34" s="469" t="s">
        <v>227</v>
      </c>
      <c r="D34" s="593" t="s">
        <v>312</v>
      </c>
      <c r="E34" s="469" t="s">
        <v>228</v>
      </c>
      <c r="F34" s="470">
        <v>5670000</v>
      </c>
      <c r="G34" s="470">
        <v>5670000</v>
      </c>
      <c r="H34" s="472"/>
      <c r="I34" s="245"/>
      <c r="J34" s="245"/>
      <c r="K34" s="245"/>
      <c r="L34" s="245"/>
      <c r="M34" s="245"/>
      <c r="N34" s="182"/>
      <c r="O34" s="182"/>
      <c r="P34" s="182"/>
      <c r="Q34" s="182"/>
      <c r="R34" s="182"/>
      <c r="S34" s="182"/>
      <c r="T34" s="182"/>
    </row>
    <row r="35" spans="1:20" ht="14.25" customHeight="1" thickBot="1">
      <c r="A35" s="467">
        <v>46013</v>
      </c>
      <c r="B35" s="468" t="s">
        <v>226</v>
      </c>
      <c r="C35" s="469" t="s">
        <v>229</v>
      </c>
      <c r="D35" s="469" t="s">
        <v>308</v>
      </c>
      <c r="E35" s="469" t="s">
        <v>306</v>
      </c>
      <c r="F35" s="470">
        <v>10351.14</v>
      </c>
      <c r="G35" s="470">
        <v>10351.14</v>
      </c>
      <c r="H35" s="472"/>
      <c r="I35" s="245"/>
      <c r="J35" s="245"/>
      <c r="K35" s="245"/>
      <c r="L35" s="245"/>
      <c r="M35" s="245"/>
      <c r="N35" s="182"/>
      <c r="O35" s="182"/>
      <c r="P35" s="182"/>
      <c r="Q35" s="182"/>
      <c r="R35" s="182"/>
      <c r="S35" s="182"/>
      <c r="T35" s="182"/>
    </row>
    <row r="36" spans="1:20" ht="14.25" customHeight="1" thickBot="1">
      <c r="A36" s="759" t="s">
        <v>62</v>
      </c>
      <c r="B36" s="760"/>
      <c r="C36" s="760"/>
      <c r="D36" s="760"/>
      <c r="E36" s="761"/>
      <c r="F36" s="200">
        <f>SUM(F11:F35)</f>
        <v>151188071.13999999</v>
      </c>
      <c r="G36" s="201">
        <f>SUM(G11:G35)</f>
        <v>151188071.13999999</v>
      </c>
      <c r="H36" s="200"/>
      <c r="I36" s="245"/>
      <c r="J36" s="245"/>
      <c r="K36" s="245"/>
      <c r="L36" s="245"/>
      <c r="M36" s="245"/>
      <c r="N36" s="182"/>
      <c r="O36" s="182"/>
      <c r="P36" s="182"/>
      <c r="Q36" s="182"/>
      <c r="R36" s="182"/>
      <c r="S36" s="182"/>
      <c r="T36" s="182"/>
    </row>
    <row r="37" spans="1:20" ht="20.25" customHeight="1" thickBot="1">
      <c r="A37" s="756"/>
      <c r="B37" s="757"/>
      <c r="C37" s="757"/>
      <c r="D37" s="757"/>
      <c r="E37" s="757"/>
      <c r="F37" s="757"/>
      <c r="G37" s="758"/>
      <c r="H37" s="202"/>
      <c r="I37" s="245"/>
      <c r="J37" s="245"/>
      <c r="K37" s="245"/>
      <c r="L37" s="245"/>
      <c r="M37" s="245"/>
      <c r="N37" s="182"/>
      <c r="O37" s="182"/>
      <c r="P37" s="182"/>
      <c r="Q37" s="182"/>
      <c r="R37" s="182"/>
      <c r="S37" s="182"/>
      <c r="T37" s="182"/>
    </row>
    <row r="38" spans="1:20" s="186" customFormat="1" ht="24" customHeight="1" thickBot="1">
      <c r="A38" s="764" t="s">
        <v>143</v>
      </c>
      <c r="B38" s="765"/>
      <c r="C38" s="765"/>
      <c r="D38" s="765"/>
      <c r="E38" s="765"/>
      <c r="F38" s="765"/>
      <c r="G38" s="765"/>
      <c r="H38" s="766"/>
      <c r="I38" s="246"/>
      <c r="J38" s="246"/>
      <c r="K38" s="246"/>
      <c r="L38" s="246"/>
      <c r="M38" s="246"/>
      <c r="N38" s="185"/>
      <c r="O38" s="185"/>
      <c r="P38" s="185"/>
      <c r="Q38" s="185"/>
      <c r="R38" s="185"/>
      <c r="S38" s="185"/>
      <c r="T38" s="185"/>
    </row>
    <row r="39" spans="1:20" ht="62.25" customHeight="1" thickBot="1">
      <c r="A39" s="203" t="s">
        <v>138</v>
      </c>
      <c r="B39" s="204" t="s">
        <v>139</v>
      </c>
      <c r="C39" s="205" t="s">
        <v>149</v>
      </c>
      <c r="D39" s="207" t="s">
        <v>221</v>
      </c>
      <c r="E39" s="206" t="s">
        <v>0</v>
      </c>
      <c r="F39" s="207" t="s">
        <v>140</v>
      </c>
      <c r="G39" s="208" t="s">
        <v>141</v>
      </c>
      <c r="H39" s="208" t="s">
        <v>142</v>
      </c>
      <c r="I39" s="245"/>
      <c r="J39" s="245"/>
      <c r="K39" s="245"/>
      <c r="L39" s="245"/>
      <c r="M39" s="245"/>
      <c r="N39" s="182"/>
      <c r="O39" s="182"/>
      <c r="P39" s="182"/>
      <c r="Q39" s="182"/>
      <c r="R39" s="182"/>
      <c r="S39" s="182"/>
      <c r="T39" s="182"/>
    </row>
    <row r="40" spans="1:20" ht="14.25" customHeight="1">
      <c r="A40" s="193"/>
      <c r="B40" s="194"/>
      <c r="C40" s="195"/>
      <c r="D40" s="195"/>
      <c r="E40" s="195"/>
      <c r="F40" s="196"/>
      <c r="G40" s="209"/>
      <c r="H40" s="210"/>
      <c r="I40" s="245"/>
      <c r="J40" s="245"/>
      <c r="K40" s="245"/>
      <c r="L40" s="245"/>
      <c r="M40" s="245"/>
      <c r="N40" s="182"/>
      <c r="O40" s="182"/>
      <c r="P40" s="182"/>
      <c r="Q40" s="182"/>
      <c r="R40" s="182"/>
      <c r="S40" s="182"/>
      <c r="T40" s="182"/>
    </row>
    <row r="41" spans="1:20" ht="14.25" customHeight="1">
      <c r="A41" s="467"/>
      <c r="B41" s="468"/>
      <c r="C41" s="469"/>
      <c r="D41" s="469"/>
      <c r="E41" s="469"/>
      <c r="F41" s="470"/>
      <c r="G41" s="473"/>
      <c r="H41" s="211"/>
      <c r="I41" s="245"/>
      <c r="J41" s="245"/>
      <c r="K41" s="245"/>
      <c r="L41" s="245"/>
      <c r="M41" s="245"/>
      <c r="N41" s="182"/>
      <c r="O41" s="182"/>
      <c r="P41" s="182"/>
      <c r="Q41" s="182"/>
      <c r="R41" s="182"/>
      <c r="S41" s="182"/>
      <c r="T41" s="182"/>
    </row>
    <row r="42" spans="1:20" ht="14.25" customHeight="1" thickBot="1">
      <c r="A42" s="467"/>
      <c r="B42" s="468"/>
      <c r="C42" s="469"/>
      <c r="D42" s="469"/>
      <c r="E42" s="469"/>
      <c r="F42" s="470"/>
      <c r="G42" s="473"/>
      <c r="H42" s="211"/>
      <c r="I42" s="245"/>
      <c r="J42" s="245"/>
      <c r="K42" s="245"/>
      <c r="L42" s="245"/>
      <c r="M42" s="245"/>
      <c r="N42" s="182"/>
      <c r="O42" s="182"/>
      <c r="P42" s="182"/>
      <c r="Q42" s="182"/>
      <c r="R42" s="182"/>
      <c r="S42" s="182"/>
      <c r="T42" s="182"/>
    </row>
    <row r="43" spans="1:20" ht="14.25" customHeight="1" thickBot="1">
      <c r="A43" s="759" t="s">
        <v>62</v>
      </c>
      <c r="B43" s="760"/>
      <c r="C43" s="760"/>
      <c r="D43" s="760"/>
      <c r="E43" s="761"/>
      <c r="F43" s="200">
        <f>SUM(F40:F42)</f>
        <v>0</v>
      </c>
      <c r="G43" s="201">
        <f>SUM(G40:G42)</f>
        <v>0</v>
      </c>
      <c r="H43" s="200"/>
      <c r="I43" s="245"/>
      <c r="J43" s="245"/>
      <c r="K43" s="245"/>
      <c r="L43" s="245"/>
      <c r="M43" s="245"/>
      <c r="N43" s="182"/>
      <c r="O43" s="182"/>
      <c r="P43" s="182"/>
      <c r="Q43" s="182"/>
      <c r="R43" s="182"/>
      <c r="S43" s="182"/>
      <c r="T43" s="182"/>
    </row>
    <row r="44" spans="1:20" ht="20.25" customHeight="1" thickBot="1">
      <c r="A44" s="756"/>
      <c r="B44" s="757"/>
      <c r="C44" s="757"/>
      <c r="D44" s="757"/>
      <c r="E44" s="757"/>
      <c r="F44" s="757"/>
      <c r="G44" s="758"/>
      <c r="H44" s="202"/>
      <c r="I44" s="245"/>
      <c r="J44" s="245"/>
      <c r="K44" s="245"/>
      <c r="L44" s="245"/>
      <c r="M44" s="245"/>
      <c r="N44" s="182"/>
      <c r="O44" s="182"/>
      <c r="P44" s="182"/>
      <c r="Q44" s="182"/>
      <c r="R44" s="182"/>
      <c r="S44" s="182"/>
      <c r="T44" s="182"/>
    </row>
    <row r="45" spans="1:20" ht="14.25" customHeight="1" thickBot="1">
      <c r="A45" s="764" t="s">
        <v>294</v>
      </c>
      <c r="B45" s="765"/>
      <c r="C45" s="765"/>
      <c r="D45" s="765"/>
      <c r="E45" s="765"/>
      <c r="F45" s="765"/>
      <c r="G45" s="765"/>
      <c r="H45" s="766"/>
      <c r="I45" s="245"/>
      <c r="J45" s="245"/>
      <c r="K45" s="245"/>
      <c r="L45" s="245"/>
      <c r="M45" s="245"/>
      <c r="N45" s="182"/>
      <c r="O45" s="182"/>
      <c r="P45" s="182"/>
      <c r="Q45" s="182"/>
      <c r="R45" s="182"/>
      <c r="S45" s="182"/>
      <c r="T45" s="182"/>
    </row>
    <row r="46" spans="1:20" ht="14.25" customHeight="1" thickBot="1">
      <c r="A46" s="212" t="s">
        <v>138</v>
      </c>
      <c r="B46" s="213" t="s">
        <v>139</v>
      </c>
      <c r="C46" s="214" t="s">
        <v>150</v>
      </c>
      <c r="D46" s="214" t="s">
        <v>221</v>
      </c>
      <c r="E46" s="206" t="s">
        <v>0</v>
      </c>
      <c r="F46" s="214" t="s">
        <v>140</v>
      </c>
      <c r="G46" s="215" t="s">
        <v>145</v>
      </c>
      <c r="H46" s="432" t="s">
        <v>142</v>
      </c>
      <c r="I46" s="245"/>
      <c r="J46" s="245"/>
      <c r="K46" s="245"/>
      <c r="L46" s="245"/>
      <c r="M46" s="245"/>
      <c r="N46" s="182"/>
      <c r="O46" s="182"/>
      <c r="P46" s="182"/>
      <c r="Q46" s="182"/>
      <c r="R46" s="182"/>
      <c r="S46" s="182"/>
      <c r="T46" s="182"/>
    </row>
    <row r="47" spans="1:20" ht="14.25" customHeight="1">
      <c r="A47" s="216"/>
      <c r="B47" s="217"/>
      <c r="C47" s="218"/>
      <c r="D47" s="219"/>
      <c r="E47" s="219"/>
      <c r="F47" s="220"/>
      <c r="G47" s="228"/>
      <c r="H47" s="431"/>
      <c r="I47" s="245"/>
      <c r="J47" s="245"/>
      <c r="K47" s="245"/>
      <c r="L47" s="245"/>
      <c r="M47" s="245"/>
      <c r="N47" s="182"/>
      <c r="O47" s="182"/>
      <c r="P47" s="182"/>
      <c r="Q47" s="182"/>
      <c r="R47" s="182"/>
      <c r="S47" s="182"/>
      <c r="T47" s="182"/>
    </row>
    <row r="48" spans="1:20" ht="14.25" customHeight="1">
      <c r="A48" s="216"/>
      <c r="B48" s="217"/>
      <c r="C48" s="218"/>
      <c r="D48" s="219"/>
      <c r="E48" s="219"/>
      <c r="F48" s="220"/>
      <c r="G48" s="228"/>
      <c r="H48" s="428"/>
      <c r="I48" s="245"/>
      <c r="J48" s="245"/>
      <c r="K48" s="245"/>
      <c r="L48" s="245"/>
      <c r="M48" s="245"/>
      <c r="N48" s="182"/>
      <c r="O48" s="182"/>
      <c r="P48" s="182"/>
      <c r="Q48" s="182"/>
      <c r="R48" s="182"/>
      <c r="S48" s="182"/>
      <c r="T48" s="182"/>
    </row>
    <row r="49" spans="1:20" ht="14.25" customHeight="1" thickBot="1">
      <c r="A49" s="221"/>
      <c r="B49" s="222"/>
      <c r="C49" s="223"/>
      <c r="D49" s="224"/>
      <c r="E49" s="224"/>
      <c r="F49" s="225"/>
      <c r="G49" s="587"/>
      <c r="H49" s="211"/>
      <c r="I49" s="245"/>
      <c r="J49" s="245"/>
      <c r="K49" s="245"/>
      <c r="L49" s="245"/>
      <c r="M49" s="245"/>
      <c r="N49" s="182"/>
      <c r="O49" s="182"/>
      <c r="P49" s="182"/>
      <c r="Q49" s="182"/>
      <c r="R49" s="182"/>
      <c r="S49" s="182"/>
      <c r="T49" s="182"/>
    </row>
    <row r="50" spans="1:20" ht="14.25" customHeight="1" thickBot="1">
      <c r="A50" s="759" t="s">
        <v>62</v>
      </c>
      <c r="B50" s="760"/>
      <c r="C50" s="760"/>
      <c r="D50" s="760"/>
      <c r="E50" s="761"/>
      <c r="F50" s="201">
        <f>SUM(F47:F49)</f>
        <v>0</v>
      </c>
      <c r="G50" s="201">
        <f>SUM(G47:G49)</f>
        <v>0</v>
      </c>
      <c r="H50" s="200"/>
      <c r="I50" s="245"/>
      <c r="J50" s="245"/>
      <c r="K50" s="245"/>
      <c r="L50" s="245"/>
      <c r="M50" s="182"/>
      <c r="N50" s="182"/>
      <c r="O50" s="182"/>
      <c r="P50" s="182"/>
      <c r="Q50" s="182"/>
      <c r="R50" s="182"/>
      <c r="S50" s="182"/>
    </row>
    <row r="51" spans="1:20" ht="20.25" customHeight="1" thickBot="1">
      <c r="A51" s="756"/>
      <c r="B51" s="757"/>
      <c r="C51" s="757"/>
      <c r="D51" s="757"/>
      <c r="E51" s="757"/>
      <c r="F51" s="757"/>
      <c r="G51" s="758"/>
      <c r="H51" s="202"/>
      <c r="I51" s="245"/>
      <c r="J51" s="245"/>
      <c r="K51" s="245"/>
      <c r="L51" s="245"/>
      <c r="M51" s="245"/>
      <c r="N51" s="182"/>
      <c r="O51" s="182"/>
      <c r="P51" s="182"/>
      <c r="Q51" s="182"/>
      <c r="R51" s="182"/>
      <c r="S51" s="182"/>
      <c r="T51" s="182"/>
    </row>
    <row r="52" spans="1:20" ht="14.25" customHeight="1" thickBot="1">
      <c r="A52" s="764" t="s">
        <v>144</v>
      </c>
      <c r="B52" s="765"/>
      <c r="C52" s="765"/>
      <c r="D52" s="765"/>
      <c r="E52" s="765"/>
      <c r="F52" s="765"/>
      <c r="G52" s="765"/>
      <c r="H52" s="766"/>
      <c r="I52" s="245"/>
      <c r="J52" s="245"/>
      <c r="K52" s="245"/>
      <c r="L52" s="245"/>
      <c r="M52" s="182"/>
      <c r="N52" s="182"/>
      <c r="O52" s="182"/>
      <c r="P52" s="182"/>
      <c r="Q52" s="182"/>
      <c r="R52" s="182"/>
      <c r="S52" s="182"/>
    </row>
    <row r="53" spans="1:20" ht="14.25" customHeight="1" thickBot="1">
      <c r="A53" s="212" t="s">
        <v>138</v>
      </c>
      <c r="B53" s="213" t="s">
        <v>139</v>
      </c>
      <c r="C53" s="214" t="s">
        <v>148</v>
      </c>
      <c r="D53" s="214" t="s">
        <v>221</v>
      </c>
      <c r="E53" s="206" t="s">
        <v>0</v>
      </c>
      <c r="F53" s="214" t="s">
        <v>140</v>
      </c>
      <c r="G53" s="215" t="s">
        <v>145</v>
      </c>
      <c r="H53" s="226" t="s">
        <v>142</v>
      </c>
      <c r="I53" s="245"/>
      <c r="J53" s="245"/>
      <c r="K53" s="245"/>
      <c r="L53" s="245"/>
      <c r="M53" s="182"/>
      <c r="N53" s="182"/>
      <c r="O53" s="182"/>
      <c r="P53" s="182"/>
      <c r="Q53" s="182"/>
      <c r="R53" s="182"/>
      <c r="S53" s="182"/>
    </row>
    <row r="54" spans="1:20" ht="14.25" customHeight="1">
      <c r="A54" s="216">
        <v>45691</v>
      </c>
      <c r="B54" s="217" t="s">
        <v>231</v>
      </c>
      <c r="C54" s="227" t="s">
        <v>229</v>
      </c>
      <c r="D54" s="217" t="s">
        <v>232</v>
      </c>
      <c r="E54" s="217" t="s">
        <v>244</v>
      </c>
      <c r="F54" s="220">
        <v>18736853.07</v>
      </c>
      <c r="G54" s="220">
        <v>18736853.07</v>
      </c>
      <c r="H54" s="198"/>
      <c r="I54" s="245"/>
      <c r="J54" s="245"/>
      <c r="K54" s="245"/>
      <c r="L54" s="245"/>
      <c r="M54" s="182"/>
      <c r="N54" s="182"/>
      <c r="O54" s="182"/>
      <c r="P54" s="182"/>
      <c r="Q54" s="182"/>
      <c r="R54" s="182"/>
      <c r="S54" s="182"/>
    </row>
    <row r="55" spans="1:20" ht="14.25" customHeight="1">
      <c r="A55" s="216">
        <v>45728</v>
      </c>
      <c r="B55" s="217" t="s">
        <v>231</v>
      </c>
      <c r="C55" s="227" t="s">
        <v>229</v>
      </c>
      <c r="D55" s="217" t="s">
        <v>232</v>
      </c>
      <c r="E55" s="217" t="s">
        <v>245</v>
      </c>
      <c r="F55" s="220">
        <v>18736853.07</v>
      </c>
      <c r="G55" s="220">
        <v>18736853.07</v>
      </c>
      <c r="H55" s="472"/>
      <c r="I55" s="245"/>
      <c r="J55" s="245"/>
      <c r="K55" s="245"/>
      <c r="L55" s="245"/>
      <c r="M55" s="182"/>
      <c r="N55" s="182"/>
      <c r="O55" s="182"/>
      <c r="P55" s="182"/>
      <c r="Q55" s="182"/>
      <c r="R55" s="182"/>
      <c r="S55" s="182"/>
    </row>
    <row r="56" spans="1:20" ht="14.25" customHeight="1">
      <c r="A56" s="216">
        <v>45762</v>
      </c>
      <c r="B56" s="217" t="s">
        <v>231</v>
      </c>
      <c r="C56" s="227" t="s">
        <v>229</v>
      </c>
      <c r="D56" s="217" t="s">
        <v>232</v>
      </c>
      <c r="E56" s="217" t="s">
        <v>250</v>
      </c>
      <c r="F56" s="220">
        <f>18736853.07*2</f>
        <v>37473706.140000001</v>
      </c>
      <c r="G56" s="220">
        <f>18736853.07*2</f>
        <v>37473706.140000001</v>
      </c>
      <c r="H56" s="472"/>
      <c r="I56" s="245"/>
      <c r="J56" s="245"/>
      <c r="K56" s="245"/>
      <c r="L56" s="245"/>
      <c r="M56" s="182"/>
      <c r="N56" s="182"/>
      <c r="O56" s="182"/>
      <c r="P56" s="182"/>
      <c r="Q56" s="182"/>
      <c r="R56" s="182"/>
      <c r="S56" s="182"/>
    </row>
    <row r="57" spans="1:20" ht="14.25" customHeight="1">
      <c r="A57" s="216">
        <v>45812</v>
      </c>
      <c r="B57" s="217" t="s">
        <v>231</v>
      </c>
      <c r="C57" s="227" t="s">
        <v>229</v>
      </c>
      <c r="D57" s="217" t="s">
        <v>232</v>
      </c>
      <c r="E57" s="217" t="s">
        <v>274</v>
      </c>
      <c r="F57" s="220">
        <v>18736853.07</v>
      </c>
      <c r="G57" s="220">
        <v>18736853.07</v>
      </c>
      <c r="H57" s="472"/>
      <c r="I57" s="245"/>
      <c r="J57" s="245"/>
      <c r="K57" s="245"/>
      <c r="L57" s="182"/>
      <c r="M57" s="182"/>
      <c r="N57" s="182"/>
      <c r="O57" s="182"/>
      <c r="P57" s="182"/>
      <c r="Q57" s="182"/>
      <c r="R57" s="182"/>
    </row>
    <row r="58" spans="1:20" ht="14.25" customHeight="1" thickBot="1">
      <c r="A58" s="216">
        <v>45979</v>
      </c>
      <c r="B58" s="217" t="s">
        <v>231</v>
      </c>
      <c r="C58" s="227" t="s">
        <v>229</v>
      </c>
      <c r="D58" s="217" t="s">
        <v>310</v>
      </c>
      <c r="E58" s="217" t="s">
        <v>309</v>
      </c>
      <c r="F58" s="220">
        <v>121978975.45999999</v>
      </c>
      <c r="G58" s="220">
        <f>+F58</f>
        <v>121978975.45999999</v>
      </c>
      <c r="H58" s="211"/>
      <c r="I58" s="245"/>
      <c r="J58" s="245"/>
      <c r="K58" s="245"/>
      <c r="L58" s="182"/>
      <c r="M58" s="182"/>
      <c r="N58" s="182"/>
      <c r="O58" s="182"/>
      <c r="P58" s="182"/>
      <c r="Q58" s="182"/>
      <c r="R58" s="182"/>
    </row>
    <row r="59" spans="1:20" ht="14.25" customHeight="1" thickBot="1">
      <c r="A59" s="759" t="s">
        <v>62</v>
      </c>
      <c r="B59" s="760"/>
      <c r="C59" s="760"/>
      <c r="D59" s="760"/>
      <c r="E59" s="761"/>
      <c r="F59" s="200">
        <f>SUM(F54:F58)</f>
        <v>215663240.81</v>
      </c>
      <c r="G59" s="200">
        <f>SUM(G54:G58)</f>
        <v>215663240.81</v>
      </c>
      <c r="H59" s="427"/>
      <c r="I59" s="245"/>
      <c r="J59" s="245"/>
      <c r="K59" s="245"/>
      <c r="L59" s="182"/>
      <c r="M59" s="182"/>
      <c r="N59" s="182"/>
      <c r="O59" s="182"/>
      <c r="P59" s="182"/>
      <c r="Q59" s="182"/>
      <c r="R59" s="182"/>
    </row>
    <row r="60" spans="1:20" ht="14.25" customHeight="1" thickBot="1">
      <c r="A60" s="24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182"/>
      <c r="M60" s="182"/>
      <c r="N60" s="182"/>
      <c r="O60" s="182"/>
      <c r="P60" s="182"/>
      <c r="Q60" s="182"/>
      <c r="R60" s="182"/>
    </row>
    <row r="61" spans="1:20" ht="14.25" customHeight="1" thickBot="1">
      <c r="A61" s="764" t="s">
        <v>224</v>
      </c>
      <c r="B61" s="765"/>
      <c r="C61" s="765"/>
      <c r="D61" s="765"/>
      <c r="E61" s="765"/>
      <c r="F61" s="765"/>
      <c r="G61" s="765"/>
      <c r="H61" s="766"/>
      <c r="I61" s="245"/>
      <c r="J61" s="245"/>
      <c r="K61" s="182"/>
      <c r="L61" s="182"/>
      <c r="M61" s="182"/>
      <c r="N61" s="182"/>
      <c r="O61" s="182"/>
      <c r="P61" s="182"/>
      <c r="Q61" s="182"/>
    </row>
    <row r="62" spans="1:20" ht="14.25" customHeight="1" thickBot="1">
      <c r="A62" s="212" t="s">
        <v>138</v>
      </c>
      <c r="B62" s="213" t="s">
        <v>139</v>
      </c>
      <c r="C62" s="214" t="s">
        <v>222</v>
      </c>
      <c r="D62" s="214" t="s">
        <v>221</v>
      </c>
      <c r="E62" s="206" t="s">
        <v>0</v>
      </c>
      <c r="F62" s="214" t="s">
        <v>140</v>
      </c>
      <c r="G62" s="215" t="s">
        <v>141</v>
      </c>
      <c r="H62" s="432" t="s">
        <v>142</v>
      </c>
      <c r="I62" s="245"/>
      <c r="J62" s="245"/>
      <c r="K62" s="182"/>
      <c r="L62" s="182"/>
      <c r="M62" s="182"/>
      <c r="N62" s="182"/>
      <c r="O62" s="182"/>
      <c r="P62" s="182"/>
      <c r="Q62" s="182"/>
    </row>
    <row r="63" spans="1:20" ht="14.25" customHeight="1">
      <c r="A63" s="216"/>
      <c r="B63" s="217"/>
      <c r="C63" s="218"/>
      <c r="D63" s="219"/>
      <c r="E63" s="219"/>
      <c r="F63" s="220"/>
      <c r="G63" s="228"/>
      <c r="H63" s="433"/>
      <c r="I63" s="245"/>
      <c r="J63" s="245"/>
      <c r="K63" s="245"/>
      <c r="L63" s="182"/>
      <c r="M63" s="182"/>
      <c r="N63" s="182"/>
      <c r="O63" s="182"/>
      <c r="P63" s="182"/>
      <c r="Q63" s="182"/>
      <c r="R63" s="182"/>
    </row>
    <row r="64" spans="1:20" ht="14.25" customHeight="1">
      <c r="A64" s="216"/>
      <c r="B64" s="217"/>
      <c r="C64" s="218"/>
      <c r="D64" s="219"/>
      <c r="E64" s="219"/>
      <c r="F64" s="220"/>
      <c r="G64" s="228"/>
      <c r="H64" s="199"/>
      <c r="I64" s="245"/>
      <c r="J64" s="245"/>
      <c r="K64" s="245"/>
      <c r="L64" s="182"/>
      <c r="M64" s="182"/>
      <c r="N64" s="182"/>
      <c r="O64" s="182"/>
      <c r="P64" s="182"/>
      <c r="Q64" s="182"/>
      <c r="R64" s="182"/>
    </row>
    <row r="65" spans="1:20" ht="14.25" customHeight="1" thickBot="1">
      <c r="A65" s="221"/>
      <c r="B65" s="222"/>
      <c r="C65" s="223"/>
      <c r="D65" s="224"/>
      <c r="E65" s="224"/>
      <c r="F65" s="225"/>
      <c r="G65" s="429"/>
      <c r="H65" s="434"/>
      <c r="I65" s="245"/>
      <c r="J65" s="245"/>
      <c r="K65" s="245"/>
      <c r="L65" s="182"/>
      <c r="M65" s="182"/>
      <c r="N65" s="182"/>
      <c r="O65" s="182"/>
      <c r="P65" s="182"/>
      <c r="Q65" s="182"/>
      <c r="R65" s="182"/>
    </row>
    <row r="66" spans="1:20" ht="14.25" customHeight="1" thickBot="1">
      <c r="A66" s="759" t="s">
        <v>62</v>
      </c>
      <c r="B66" s="760"/>
      <c r="C66" s="760"/>
      <c r="D66" s="760"/>
      <c r="E66" s="761"/>
      <c r="F66" s="201">
        <f>+F63+F64+F65</f>
        <v>0</v>
      </c>
      <c r="G66" s="201">
        <f>+G63+G64+G65</f>
        <v>0</v>
      </c>
      <c r="H66" s="200"/>
      <c r="I66" s="245"/>
      <c r="J66" s="245"/>
      <c r="K66" s="245"/>
      <c r="L66" s="182"/>
      <c r="M66" s="182"/>
      <c r="N66" s="182"/>
      <c r="O66" s="182"/>
      <c r="P66" s="182"/>
      <c r="Q66" s="182"/>
      <c r="R66" s="182"/>
    </row>
    <row r="67" spans="1:20" ht="14.25" customHeight="1" thickBot="1">
      <c r="A67" s="767"/>
      <c r="B67" s="768"/>
      <c r="C67" s="768"/>
      <c r="D67" s="768"/>
      <c r="E67" s="768"/>
      <c r="F67" s="768"/>
      <c r="G67" s="768"/>
      <c r="H67" s="769"/>
      <c r="I67" s="245"/>
      <c r="J67" s="245"/>
      <c r="K67" s="245"/>
      <c r="L67" s="245"/>
      <c r="M67" s="182"/>
      <c r="N67" s="182"/>
      <c r="O67" s="182"/>
      <c r="P67" s="182"/>
      <c r="Q67" s="182"/>
      <c r="R67" s="182"/>
      <c r="S67" s="182"/>
    </row>
    <row r="68" spans="1:20" ht="14.25" customHeight="1" thickBot="1">
      <c r="A68" s="764" t="s">
        <v>223</v>
      </c>
      <c r="B68" s="765"/>
      <c r="C68" s="765"/>
      <c r="D68" s="765"/>
      <c r="E68" s="765"/>
      <c r="F68" s="765"/>
      <c r="G68" s="765"/>
      <c r="H68" s="766"/>
      <c r="I68" s="245"/>
      <c r="J68" s="245"/>
      <c r="K68" s="245"/>
      <c r="L68" s="245"/>
      <c r="M68" s="245"/>
      <c r="N68" s="182"/>
      <c r="O68" s="182"/>
      <c r="P68" s="182"/>
      <c r="Q68" s="182"/>
      <c r="R68" s="182"/>
      <c r="S68" s="182"/>
      <c r="T68" s="182"/>
    </row>
    <row r="69" spans="1:20" ht="14.25" customHeight="1" thickBot="1">
      <c r="A69" s="459" t="s">
        <v>138</v>
      </c>
      <c r="B69" s="460" t="s">
        <v>139</v>
      </c>
      <c r="C69" s="461" t="s">
        <v>222</v>
      </c>
      <c r="D69" s="461" t="s">
        <v>221</v>
      </c>
      <c r="E69" s="462" t="s">
        <v>0</v>
      </c>
      <c r="F69" s="461" t="s">
        <v>140</v>
      </c>
      <c r="G69" s="463" t="s">
        <v>145</v>
      </c>
      <c r="H69" s="464" t="s">
        <v>142</v>
      </c>
      <c r="I69" s="245"/>
      <c r="J69" s="245"/>
      <c r="K69" s="245"/>
      <c r="L69" s="245"/>
      <c r="M69" s="245"/>
      <c r="N69" s="182"/>
      <c r="O69" s="182"/>
      <c r="P69" s="182"/>
      <c r="Q69" s="182"/>
      <c r="R69" s="182"/>
      <c r="S69" s="182"/>
      <c r="T69" s="182"/>
    </row>
    <row r="70" spans="1:20" ht="14.25" customHeight="1">
      <c r="A70" s="454"/>
      <c r="B70" s="455"/>
      <c r="C70" s="456"/>
      <c r="D70" s="457"/>
      <c r="E70" s="435"/>
      <c r="F70" s="458"/>
      <c r="G70" s="458"/>
      <c r="H70" s="455"/>
      <c r="I70" s="245"/>
      <c r="J70" s="245"/>
      <c r="K70" s="245"/>
      <c r="L70" s="245"/>
      <c r="M70" s="245"/>
      <c r="N70" s="182"/>
      <c r="O70" s="182"/>
      <c r="P70" s="182"/>
      <c r="Q70" s="182"/>
      <c r="R70" s="182"/>
      <c r="S70" s="182"/>
      <c r="T70" s="182"/>
    </row>
    <row r="71" spans="1:20" ht="14.25" customHeight="1">
      <c r="A71" s="437"/>
      <c r="B71" s="428"/>
      <c r="C71" s="438"/>
      <c r="D71" s="229"/>
      <c r="E71" s="453"/>
      <c r="F71" s="439"/>
      <c r="G71" s="439"/>
      <c r="H71" s="430"/>
      <c r="I71" s="245"/>
      <c r="J71" s="245"/>
      <c r="K71" s="245"/>
      <c r="L71" s="245"/>
      <c r="M71" s="245"/>
      <c r="N71" s="182"/>
      <c r="O71" s="182"/>
      <c r="P71" s="182"/>
      <c r="Q71" s="182"/>
      <c r="R71" s="182"/>
      <c r="S71" s="182"/>
      <c r="T71" s="182"/>
    </row>
    <row r="72" spans="1:20" ht="14.25" customHeight="1" thickBot="1">
      <c r="A72" s="444"/>
      <c r="B72" s="430"/>
      <c r="C72" s="445"/>
      <c r="D72" s="436"/>
      <c r="E72" s="453"/>
      <c r="F72" s="446"/>
      <c r="G72" s="446"/>
      <c r="H72" s="430"/>
      <c r="I72" s="245"/>
      <c r="J72" s="245"/>
      <c r="K72" s="245"/>
      <c r="L72" s="245"/>
      <c r="M72" s="245"/>
      <c r="N72" s="182"/>
      <c r="O72" s="182"/>
      <c r="P72" s="182"/>
      <c r="Q72" s="182"/>
      <c r="R72" s="182"/>
      <c r="S72" s="182"/>
      <c r="T72" s="182"/>
    </row>
    <row r="73" spans="1:20" ht="14.25" customHeight="1" thickBot="1">
      <c r="A73" s="447"/>
      <c r="B73" s="448"/>
      <c r="C73" s="449"/>
      <c r="D73" s="450"/>
      <c r="E73" s="465" t="s">
        <v>62</v>
      </c>
      <c r="F73" s="451">
        <f>+F70+F71+F72</f>
        <v>0</v>
      </c>
      <c r="G73" s="451">
        <f>+G70+G71+G72</f>
        <v>0</v>
      </c>
      <c r="H73" s="452"/>
      <c r="I73" s="245"/>
      <c r="J73" s="245"/>
      <c r="K73" s="245"/>
      <c r="L73" s="245"/>
      <c r="M73" s="245"/>
      <c r="N73" s="182"/>
      <c r="O73" s="182"/>
      <c r="P73" s="182"/>
      <c r="Q73" s="182"/>
      <c r="R73" s="182"/>
      <c r="S73" s="182"/>
      <c r="T73" s="182"/>
    </row>
    <row r="74" spans="1:20" ht="14.25" customHeight="1" thickBot="1">
      <c r="A74" s="770"/>
      <c r="B74" s="770"/>
      <c r="C74" s="770"/>
      <c r="D74" s="770"/>
      <c r="E74" s="770"/>
      <c r="F74" s="770"/>
      <c r="G74" s="770"/>
      <c r="H74" s="770"/>
      <c r="I74" s="245"/>
      <c r="J74" s="245"/>
      <c r="K74" s="245"/>
      <c r="L74" s="245"/>
      <c r="M74" s="245"/>
      <c r="N74" s="182"/>
      <c r="O74" s="182"/>
      <c r="P74" s="182"/>
      <c r="Q74" s="182"/>
      <c r="R74" s="182"/>
      <c r="S74" s="182"/>
      <c r="T74" s="182"/>
    </row>
    <row r="75" spans="1:20" ht="14.25" customHeight="1" thickBot="1">
      <c r="A75" s="440" t="s">
        <v>225</v>
      </c>
      <c r="B75" s="441"/>
      <c r="C75" s="441"/>
      <c r="D75" s="441" t="s">
        <v>225</v>
      </c>
      <c r="E75" s="441"/>
      <c r="F75" s="442"/>
      <c r="G75" s="442" t="s">
        <v>225</v>
      </c>
      <c r="H75" s="443"/>
      <c r="I75" s="245"/>
      <c r="J75" s="245"/>
      <c r="K75" s="245"/>
      <c r="L75" s="245"/>
      <c r="M75" s="245"/>
      <c r="N75" s="182"/>
      <c r="O75" s="182"/>
      <c r="P75" s="182"/>
      <c r="Q75" s="182"/>
      <c r="R75" s="182"/>
      <c r="S75" s="182"/>
      <c r="T75" s="182"/>
    </row>
    <row r="76" spans="1:20" ht="14.25" customHeight="1" thickBot="1">
      <c r="A76" s="466" t="s">
        <v>151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182"/>
      <c r="O76" s="182"/>
      <c r="P76" s="182"/>
      <c r="Q76" s="182"/>
      <c r="R76" s="182"/>
      <c r="S76" s="182"/>
      <c r="T76" s="182"/>
    </row>
    <row r="77" spans="1:20" ht="14.25" customHeight="1">
      <c r="A77" s="245"/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182"/>
      <c r="O77" s="182"/>
      <c r="P77" s="182"/>
      <c r="Q77" s="182"/>
      <c r="R77" s="182"/>
      <c r="S77" s="182"/>
      <c r="T77" s="182"/>
    </row>
    <row r="78" spans="1:20" ht="14.25" customHeight="1">
      <c r="A78" s="245"/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182"/>
      <c r="O78" s="182"/>
      <c r="P78" s="182"/>
      <c r="Q78" s="182"/>
      <c r="R78" s="182"/>
      <c r="S78" s="182"/>
      <c r="T78" s="182"/>
    </row>
    <row r="79" spans="1:20" ht="14.25" customHeight="1">
      <c r="A79" s="245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182"/>
      <c r="O79" s="182"/>
      <c r="P79" s="182"/>
      <c r="Q79" s="182"/>
      <c r="R79" s="182"/>
      <c r="S79" s="182"/>
      <c r="T79" s="182"/>
    </row>
    <row r="80" spans="1:20" ht="14.25" customHeight="1">
      <c r="A80" s="245"/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182"/>
      <c r="O80" s="182"/>
      <c r="P80" s="182"/>
      <c r="Q80" s="182"/>
      <c r="R80" s="182"/>
      <c r="S80" s="182"/>
      <c r="T80" s="182"/>
    </row>
    <row r="81" spans="1:20" ht="14.25" customHeight="1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182"/>
      <c r="O81" s="182"/>
      <c r="P81" s="182"/>
      <c r="Q81" s="182"/>
      <c r="R81" s="182"/>
      <c r="S81" s="182"/>
      <c r="T81" s="182"/>
    </row>
    <row r="82" spans="1:20" ht="14.25" customHeight="1">
      <c r="A82" s="245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182"/>
      <c r="O82" s="182"/>
      <c r="P82" s="182"/>
      <c r="Q82" s="182"/>
      <c r="R82" s="182"/>
      <c r="S82" s="182"/>
      <c r="T82" s="182"/>
    </row>
    <row r="83" spans="1:20" ht="14.25" customHeight="1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182"/>
      <c r="O83" s="182"/>
      <c r="P83" s="182"/>
      <c r="Q83" s="182"/>
      <c r="R83" s="182"/>
      <c r="S83" s="182"/>
      <c r="T83" s="182"/>
    </row>
    <row r="84" spans="1:20" ht="14.25" customHeight="1">
      <c r="A84" s="245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182"/>
      <c r="O84" s="182"/>
      <c r="P84" s="182"/>
      <c r="Q84" s="182"/>
      <c r="R84" s="182"/>
      <c r="S84" s="182"/>
      <c r="T84" s="182"/>
    </row>
    <row r="85" spans="1:20" ht="14.25" customHeight="1">
      <c r="A85" s="245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182"/>
      <c r="O85" s="182"/>
      <c r="P85" s="182"/>
      <c r="Q85" s="182"/>
      <c r="R85" s="182"/>
      <c r="S85" s="182"/>
      <c r="T85" s="182"/>
    </row>
    <row r="86" spans="1:20" ht="14.25" customHeight="1">
      <c r="A86" s="245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182"/>
      <c r="O86" s="182"/>
      <c r="P86" s="182"/>
      <c r="Q86" s="182"/>
      <c r="R86" s="182"/>
      <c r="S86" s="182"/>
      <c r="T86" s="182"/>
    </row>
    <row r="87" spans="1:20" ht="14.25" customHeight="1">
      <c r="A87" s="245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182"/>
      <c r="O87" s="182"/>
      <c r="P87" s="182"/>
      <c r="Q87" s="182"/>
      <c r="R87" s="182"/>
      <c r="S87" s="182"/>
      <c r="T87" s="182"/>
    </row>
    <row r="88" spans="1:20" ht="14.25" customHeight="1">
      <c r="A88" s="24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182"/>
      <c r="O88" s="182"/>
      <c r="P88" s="182"/>
      <c r="Q88" s="182"/>
      <c r="R88" s="182"/>
      <c r="S88" s="182"/>
      <c r="T88" s="182"/>
    </row>
    <row r="89" spans="1:20" ht="14.25" customHeight="1">
      <c r="A89" s="245"/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182"/>
      <c r="O89" s="182"/>
      <c r="P89" s="182"/>
      <c r="Q89" s="182"/>
      <c r="R89" s="182"/>
      <c r="S89" s="182"/>
      <c r="T89" s="182"/>
    </row>
    <row r="90" spans="1:20" ht="14.25" customHeight="1">
      <c r="A90" s="245"/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182"/>
      <c r="O90" s="182"/>
      <c r="P90" s="182"/>
      <c r="Q90" s="182"/>
      <c r="R90" s="182"/>
      <c r="S90" s="182"/>
      <c r="T90" s="182"/>
    </row>
    <row r="91" spans="1:20" ht="14.25" customHeight="1">
      <c r="A91" s="182"/>
      <c r="B91" s="182"/>
      <c r="C91" s="182"/>
      <c r="D91" s="182"/>
      <c r="E91" s="182"/>
      <c r="F91" s="182"/>
      <c r="G91" s="182"/>
      <c r="H91" s="182"/>
      <c r="I91" s="245"/>
      <c r="J91" s="245"/>
      <c r="K91" s="245"/>
      <c r="L91" s="245"/>
      <c r="M91" s="245"/>
      <c r="N91" s="182"/>
      <c r="O91" s="182"/>
      <c r="P91" s="182"/>
      <c r="Q91" s="182"/>
      <c r="R91" s="182"/>
      <c r="S91" s="182"/>
      <c r="T91" s="182"/>
    </row>
    <row r="92" spans="1:20" ht="14.25" customHeight="1">
      <c r="A92" s="182"/>
      <c r="B92" s="182"/>
      <c r="C92" s="182"/>
      <c r="D92" s="182"/>
      <c r="E92" s="182"/>
      <c r="F92" s="182"/>
      <c r="G92" s="182"/>
      <c r="H92" s="182"/>
      <c r="I92" s="245"/>
      <c r="J92" s="245"/>
      <c r="K92" s="245"/>
      <c r="L92" s="245"/>
      <c r="M92" s="245"/>
      <c r="N92" s="182"/>
      <c r="O92" s="182"/>
      <c r="P92" s="182"/>
      <c r="Q92" s="182"/>
      <c r="R92" s="182"/>
      <c r="S92" s="182"/>
      <c r="T92" s="182"/>
    </row>
    <row r="93" spans="1:20" ht="14.25" customHeight="1">
      <c r="A93" s="182"/>
      <c r="B93" s="182"/>
      <c r="C93" s="182"/>
      <c r="D93" s="182"/>
      <c r="E93" s="182"/>
      <c r="F93" s="182"/>
      <c r="G93" s="182"/>
      <c r="H93" s="182"/>
      <c r="I93" s="245"/>
      <c r="J93" s="245"/>
      <c r="K93" s="245"/>
      <c r="L93" s="245"/>
      <c r="M93" s="245"/>
      <c r="N93" s="182"/>
      <c r="O93" s="182"/>
      <c r="P93" s="182"/>
      <c r="Q93" s="182"/>
      <c r="R93" s="182"/>
      <c r="S93" s="182"/>
      <c r="T93" s="182"/>
    </row>
    <row r="94" spans="1:20" ht="14.25" customHeight="1">
      <c r="A94" s="182"/>
      <c r="B94" s="182"/>
      <c r="C94" s="182"/>
      <c r="D94" s="182"/>
      <c r="E94" s="182"/>
      <c r="F94" s="182"/>
      <c r="G94" s="182"/>
      <c r="H94" s="182"/>
      <c r="I94" s="245"/>
      <c r="J94" s="245"/>
      <c r="K94" s="245"/>
      <c r="L94" s="245"/>
      <c r="M94" s="245"/>
      <c r="N94" s="182"/>
      <c r="O94" s="182"/>
      <c r="P94" s="182"/>
      <c r="Q94" s="182"/>
      <c r="R94" s="182"/>
      <c r="S94" s="182"/>
      <c r="T94" s="182"/>
    </row>
    <row r="95" spans="1:20" ht="14.25" customHeight="1">
      <c r="A95" s="182"/>
      <c r="B95" s="182"/>
      <c r="C95" s="182"/>
      <c r="D95" s="182"/>
      <c r="E95" s="182"/>
      <c r="F95" s="182"/>
      <c r="G95" s="182"/>
      <c r="H95" s="182"/>
      <c r="I95" s="245"/>
      <c r="J95" s="245"/>
      <c r="K95" s="245"/>
      <c r="L95" s="245"/>
      <c r="M95" s="245"/>
      <c r="N95" s="182"/>
      <c r="O95" s="182"/>
      <c r="P95" s="182"/>
      <c r="Q95" s="182"/>
      <c r="R95" s="182"/>
      <c r="S95" s="182"/>
      <c r="T95" s="182"/>
    </row>
    <row r="96" spans="1:20" ht="14.25" customHeight="1">
      <c r="A96" s="182"/>
      <c r="B96" s="182"/>
      <c r="C96" s="182"/>
      <c r="D96" s="182"/>
      <c r="E96" s="182"/>
      <c r="F96" s="182"/>
      <c r="G96" s="182"/>
      <c r="H96" s="182"/>
      <c r="I96" s="245"/>
      <c r="J96" s="245"/>
      <c r="K96" s="245"/>
      <c r="L96" s="245"/>
      <c r="M96" s="245"/>
      <c r="N96" s="182"/>
      <c r="O96" s="182"/>
      <c r="P96" s="182"/>
      <c r="Q96" s="182"/>
      <c r="R96" s="182"/>
      <c r="S96" s="182"/>
      <c r="T96" s="182"/>
    </row>
    <row r="97" spans="1:20" ht="14.25" customHeight="1">
      <c r="A97" s="182"/>
      <c r="B97" s="182"/>
      <c r="C97" s="182"/>
      <c r="D97" s="182"/>
      <c r="E97" s="182"/>
      <c r="F97" s="182"/>
      <c r="G97" s="182"/>
      <c r="H97" s="182"/>
      <c r="I97" s="245"/>
      <c r="J97" s="245"/>
      <c r="K97" s="245"/>
      <c r="L97" s="245"/>
      <c r="M97" s="245"/>
      <c r="N97" s="182"/>
      <c r="O97" s="182"/>
      <c r="P97" s="182"/>
      <c r="Q97" s="182"/>
      <c r="R97" s="182"/>
      <c r="S97" s="182"/>
      <c r="T97" s="182"/>
    </row>
    <row r="98" spans="1:20" ht="14.25" customHeight="1">
      <c r="A98" s="182"/>
      <c r="B98" s="182"/>
      <c r="C98" s="182"/>
      <c r="D98" s="182"/>
      <c r="E98" s="182"/>
      <c r="F98" s="182"/>
      <c r="G98" s="182"/>
      <c r="H98" s="182"/>
      <c r="I98" s="245"/>
      <c r="J98" s="245"/>
      <c r="K98" s="245"/>
      <c r="L98" s="245"/>
      <c r="M98" s="245"/>
      <c r="N98" s="182"/>
      <c r="O98" s="182"/>
      <c r="P98" s="182"/>
      <c r="Q98" s="182"/>
      <c r="R98" s="182"/>
      <c r="S98" s="182"/>
      <c r="T98" s="182"/>
    </row>
    <row r="99" spans="1:20" ht="14.25" customHeight="1">
      <c r="A99" s="182"/>
      <c r="B99" s="182"/>
      <c r="C99" s="182"/>
      <c r="D99" s="182"/>
      <c r="E99" s="182"/>
      <c r="F99" s="182"/>
      <c r="G99" s="182"/>
      <c r="H99" s="182"/>
      <c r="I99" s="245"/>
      <c r="J99" s="245"/>
      <c r="K99" s="245"/>
      <c r="L99" s="245"/>
      <c r="M99" s="245"/>
      <c r="N99" s="182"/>
      <c r="O99" s="182"/>
      <c r="P99" s="182"/>
      <c r="Q99" s="182"/>
      <c r="R99" s="182"/>
      <c r="S99" s="182"/>
      <c r="T99" s="182"/>
    </row>
    <row r="100" spans="1:20" ht="14.25" customHeight="1">
      <c r="A100" s="182"/>
      <c r="B100" s="182"/>
      <c r="C100" s="182"/>
      <c r="D100" s="182"/>
      <c r="E100" s="182"/>
      <c r="F100" s="182"/>
      <c r="G100" s="182"/>
      <c r="H100" s="182"/>
      <c r="I100" s="245"/>
      <c r="J100" s="245"/>
      <c r="K100" s="245"/>
      <c r="L100" s="245"/>
      <c r="M100" s="245"/>
      <c r="N100" s="182"/>
      <c r="O100" s="182"/>
      <c r="P100" s="182"/>
      <c r="Q100" s="182"/>
      <c r="R100" s="182"/>
      <c r="S100" s="182"/>
      <c r="T100" s="182"/>
    </row>
    <row r="101" spans="1:20" ht="14.25" customHeight="1">
      <c r="A101" s="182"/>
      <c r="B101" s="182"/>
      <c r="C101" s="182"/>
      <c r="D101" s="182"/>
      <c r="E101" s="182"/>
      <c r="F101" s="182"/>
      <c r="G101" s="182"/>
      <c r="H101" s="182"/>
      <c r="I101" s="245"/>
      <c r="J101" s="245"/>
      <c r="K101" s="245"/>
      <c r="L101" s="245"/>
      <c r="M101" s="245"/>
      <c r="N101" s="182"/>
      <c r="O101" s="182"/>
      <c r="P101" s="182"/>
      <c r="Q101" s="182"/>
      <c r="R101" s="182"/>
      <c r="S101" s="182"/>
      <c r="T101" s="182"/>
    </row>
    <row r="102" spans="1:20" ht="14.25" customHeight="1">
      <c r="A102" s="182"/>
      <c r="B102" s="182"/>
      <c r="C102" s="182"/>
      <c r="D102" s="182"/>
      <c r="E102" s="182"/>
      <c r="F102" s="182"/>
      <c r="G102" s="182"/>
      <c r="H102" s="182"/>
      <c r="I102" s="245"/>
      <c r="J102" s="245"/>
      <c r="K102" s="245"/>
      <c r="L102" s="245"/>
      <c r="M102" s="245"/>
      <c r="N102" s="182"/>
      <c r="O102" s="182"/>
      <c r="P102" s="182"/>
      <c r="Q102" s="182"/>
      <c r="R102" s="182"/>
      <c r="S102" s="182"/>
      <c r="T102" s="182"/>
    </row>
    <row r="103" spans="1:20" ht="14.25" customHeight="1">
      <c r="A103" s="182"/>
      <c r="B103" s="182"/>
      <c r="C103" s="182"/>
      <c r="D103" s="182"/>
      <c r="E103" s="182"/>
      <c r="F103" s="182"/>
      <c r="G103" s="182"/>
      <c r="H103" s="182"/>
      <c r="I103" s="245"/>
      <c r="J103" s="245"/>
      <c r="K103" s="245"/>
      <c r="L103" s="245"/>
      <c r="M103" s="245"/>
      <c r="N103" s="182"/>
      <c r="O103" s="182"/>
      <c r="P103" s="182"/>
      <c r="Q103" s="182"/>
      <c r="R103" s="182"/>
      <c r="S103" s="182"/>
      <c r="T103" s="182"/>
    </row>
    <row r="104" spans="1:20" ht="14.25" customHeight="1">
      <c r="A104" s="182"/>
      <c r="B104" s="182"/>
      <c r="C104" s="182"/>
      <c r="D104" s="182"/>
      <c r="E104" s="182"/>
      <c r="F104" s="182"/>
      <c r="G104" s="182"/>
      <c r="H104" s="182"/>
      <c r="I104" s="245"/>
      <c r="J104" s="245"/>
      <c r="K104" s="245"/>
      <c r="L104" s="245"/>
      <c r="M104" s="245"/>
      <c r="N104" s="182"/>
      <c r="O104" s="182"/>
      <c r="P104" s="182"/>
      <c r="Q104" s="182"/>
      <c r="R104" s="182"/>
      <c r="S104" s="182"/>
      <c r="T104" s="182"/>
    </row>
    <row r="105" spans="1:20" ht="14.25" customHeight="1">
      <c r="A105" s="182"/>
      <c r="B105" s="182"/>
      <c r="C105" s="182"/>
      <c r="D105" s="182"/>
      <c r="E105" s="182"/>
      <c r="F105" s="182"/>
      <c r="G105" s="182"/>
      <c r="H105" s="182"/>
      <c r="I105" s="245"/>
      <c r="J105" s="245"/>
      <c r="K105" s="245"/>
      <c r="L105" s="245"/>
      <c r="M105" s="245"/>
      <c r="N105" s="182"/>
      <c r="O105" s="182"/>
      <c r="P105" s="182"/>
      <c r="Q105" s="182"/>
      <c r="R105" s="182"/>
      <c r="S105" s="182"/>
      <c r="T105" s="182"/>
    </row>
    <row r="106" spans="1:20" ht="14.25" customHeight="1">
      <c r="A106" s="182"/>
      <c r="B106" s="182"/>
      <c r="C106" s="182"/>
      <c r="D106" s="182"/>
      <c r="E106" s="182"/>
      <c r="F106" s="182"/>
      <c r="G106" s="182"/>
      <c r="H106" s="182"/>
      <c r="I106" s="245"/>
      <c r="J106" s="245"/>
      <c r="K106" s="245"/>
      <c r="L106" s="245"/>
      <c r="M106" s="245"/>
      <c r="N106" s="182"/>
      <c r="O106" s="182"/>
      <c r="P106" s="182"/>
      <c r="Q106" s="182"/>
      <c r="R106" s="182"/>
      <c r="S106" s="182"/>
      <c r="T106" s="182"/>
    </row>
    <row r="107" spans="1:20" ht="14.25" customHeight="1">
      <c r="A107" s="182"/>
      <c r="B107" s="182"/>
      <c r="C107" s="182"/>
      <c r="D107" s="182"/>
      <c r="E107" s="182"/>
      <c r="F107" s="182"/>
      <c r="G107" s="182"/>
      <c r="H107" s="182"/>
      <c r="I107" s="245"/>
      <c r="J107" s="245"/>
      <c r="K107" s="245"/>
      <c r="L107" s="245"/>
      <c r="M107" s="245"/>
      <c r="N107" s="182"/>
      <c r="O107" s="182"/>
      <c r="P107" s="182"/>
      <c r="Q107" s="182"/>
      <c r="R107" s="182"/>
      <c r="S107" s="182"/>
      <c r="T107" s="182"/>
    </row>
    <row r="108" spans="1:20" ht="14.25" customHeight="1">
      <c r="A108" s="182"/>
      <c r="B108" s="182"/>
      <c r="C108" s="182"/>
      <c r="D108" s="182"/>
      <c r="E108" s="182"/>
      <c r="F108" s="182"/>
      <c r="G108" s="182"/>
      <c r="H108" s="182"/>
      <c r="I108" s="245"/>
      <c r="J108" s="245"/>
      <c r="K108" s="245"/>
      <c r="L108" s="245"/>
      <c r="M108" s="245"/>
      <c r="N108" s="182"/>
      <c r="O108" s="182"/>
      <c r="P108" s="182"/>
      <c r="Q108" s="182"/>
      <c r="R108" s="182"/>
      <c r="S108" s="182"/>
      <c r="T108" s="182"/>
    </row>
    <row r="109" spans="1:20" ht="14.25" customHeight="1">
      <c r="A109" s="182"/>
      <c r="B109" s="182"/>
      <c r="C109" s="182"/>
      <c r="D109" s="182"/>
      <c r="E109" s="182"/>
      <c r="F109" s="182"/>
      <c r="G109" s="182"/>
      <c r="H109" s="182"/>
      <c r="I109" s="245"/>
      <c r="J109" s="245"/>
      <c r="K109" s="245"/>
      <c r="L109" s="245"/>
      <c r="M109" s="245"/>
      <c r="N109" s="182"/>
      <c r="O109" s="182"/>
      <c r="P109" s="182"/>
      <c r="Q109" s="182"/>
      <c r="R109" s="182"/>
      <c r="S109" s="182"/>
      <c r="T109" s="182"/>
    </row>
    <row r="110" spans="1:20" ht="14.25" customHeight="1">
      <c r="A110" s="182"/>
      <c r="B110" s="182"/>
      <c r="C110" s="182"/>
      <c r="D110" s="182"/>
      <c r="E110" s="182"/>
      <c r="F110" s="182"/>
      <c r="G110" s="182"/>
      <c r="H110" s="182"/>
      <c r="I110" s="245"/>
      <c r="J110" s="245"/>
      <c r="K110" s="245"/>
      <c r="L110" s="245"/>
      <c r="M110" s="245"/>
      <c r="N110" s="182"/>
      <c r="O110" s="182"/>
      <c r="P110" s="182"/>
      <c r="Q110" s="182"/>
      <c r="R110" s="182"/>
      <c r="S110" s="182"/>
      <c r="T110" s="182"/>
    </row>
    <row r="111" spans="1:20" ht="14.25" customHeight="1">
      <c r="A111" s="182"/>
      <c r="B111" s="182"/>
      <c r="C111" s="182"/>
      <c r="D111" s="182"/>
      <c r="E111" s="182"/>
      <c r="F111" s="182"/>
      <c r="G111" s="182"/>
      <c r="H111" s="182"/>
      <c r="I111" s="245"/>
      <c r="J111" s="245"/>
      <c r="K111" s="245"/>
      <c r="L111" s="245"/>
      <c r="M111" s="245"/>
      <c r="N111" s="182"/>
      <c r="O111" s="182"/>
      <c r="P111" s="182"/>
      <c r="Q111" s="182"/>
      <c r="R111" s="182"/>
      <c r="S111" s="182"/>
      <c r="T111" s="182"/>
    </row>
    <row r="112" spans="1:20" ht="14.25" customHeight="1">
      <c r="A112" s="182"/>
      <c r="B112" s="182"/>
      <c r="C112" s="182"/>
      <c r="D112" s="182"/>
      <c r="E112" s="182"/>
      <c r="F112" s="182"/>
      <c r="G112" s="182"/>
      <c r="H112" s="182"/>
      <c r="I112" s="245"/>
      <c r="J112" s="245"/>
      <c r="K112" s="245"/>
      <c r="L112" s="245"/>
      <c r="M112" s="245"/>
      <c r="N112" s="182"/>
      <c r="O112" s="182"/>
      <c r="P112" s="182"/>
      <c r="Q112" s="182"/>
      <c r="R112" s="182"/>
      <c r="S112" s="182"/>
      <c r="T112" s="182"/>
    </row>
    <row r="113" spans="1:20" ht="14.25" customHeight="1">
      <c r="A113" s="182"/>
      <c r="B113" s="182"/>
      <c r="C113" s="182"/>
      <c r="D113" s="182"/>
      <c r="E113" s="182"/>
      <c r="F113" s="182"/>
      <c r="G113" s="182"/>
      <c r="H113" s="182"/>
      <c r="I113" s="245"/>
      <c r="J113" s="245"/>
      <c r="K113" s="245"/>
      <c r="L113" s="245"/>
      <c r="M113" s="245"/>
      <c r="N113" s="182"/>
      <c r="O113" s="182"/>
      <c r="P113" s="182"/>
      <c r="Q113" s="182"/>
      <c r="R113" s="182"/>
      <c r="S113" s="182"/>
      <c r="T113" s="182"/>
    </row>
    <row r="114" spans="1:20" ht="14.25" customHeight="1">
      <c r="A114" s="182"/>
      <c r="B114" s="182"/>
      <c r="C114" s="182"/>
      <c r="D114" s="182"/>
      <c r="E114" s="182"/>
      <c r="F114" s="182"/>
      <c r="G114" s="182"/>
      <c r="H114" s="182"/>
      <c r="I114" s="245"/>
      <c r="J114" s="245"/>
      <c r="K114" s="245"/>
      <c r="L114" s="245"/>
      <c r="M114" s="245"/>
      <c r="N114" s="182"/>
      <c r="O114" s="182"/>
      <c r="P114" s="182"/>
      <c r="Q114" s="182"/>
      <c r="R114" s="182"/>
      <c r="S114" s="182"/>
      <c r="T114" s="182"/>
    </row>
    <row r="115" spans="1:20" ht="14.25" customHeight="1">
      <c r="A115" s="182"/>
      <c r="B115" s="182"/>
      <c r="C115" s="182"/>
      <c r="D115" s="182"/>
      <c r="E115" s="182"/>
      <c r="F115" s="182"/>
      <c r="G115" s="182"/>
      <c r="H115" s="182"/>
      <c r="I115" s="245"/>
      <c r="J115" s="245"/>
      <c r="K115" s="245"/>
      <c r="L115" s="245"/>
      <c r="M115" s="245"/>
      <c r="N115" s="182"/>
      <c r="O115" s="182"/>
      <c r="P115" s="182"/>
      <c r="Q115" s="182"/>
      <c r="R115" s="182"/>
      <c r="S115" s="182"/>
      <c r="T115" s="182"/>
    </row>
    <row r="116" spans="1:20" ht="13.9" customHeight="1">
      <c r="A116" s="182"/>
      <c r="B116" s="182"/>
      <c r="C116" s="182"/>
      <c r="D116" s="182"/>
      <c r="E116" s="182"/>
      <c r="F116" s="182"/>
      <c r="G116" s="182"/>
      <c r="H116" s="182"/>
      <c r="I116" s="245"/>
      <c r="J116" s="245"/>
      <c r="K116" s="245"/>
      <c r="L116" s="245"/>
      <c r="M116" s="245"/>
      <c r="N116" s="182"/>
      <c r="O116" s="182"/>
      <c r="P116" s="182"/>
      <c r="Q116" s="182"/>
      <c r="R116" s="182"/>
      <c r="S116" s="182"/>
      <c r="T116" s="182"/>
    </row>
    <row r="117" spans="1:20" ht="14.25" customHeight="1">
      <c r="A117" s="182"/>
      <c r="B117" s="182"/>
      <c r="C117" s="182"/>
      <c r="D117" s="182"/>
      <c r="E117" s="182"/>
      <c r="F117" s="182"/>
      <c r="G117" s="182"/>
      <c r="H117" s="182"/>
      <c r="I117" s="245"/>
      <c r="J117" s="245"/>
      <c r="K117" s="245"/>
      <c r="L117" s="245"/>
      <c r="M117" s="245"/>
      <c r="N117" s="182"/>
      <c r="O117" s="182"/>
      <c r="P117" s="182"/>
      <c r="Q117" s="182"/>
      <c r="R117" s="182"/>
      <c r="S117" s="182"/>
      <c r="T117" s="182"/>
    </row>
    <row r="118" spans="1:20" ht="14.25" customHeight="1">
      <c r="A118" s="182"/>
      <c r="B118" s="182"/>
      <c r="C118" s="182"/>
      <c r="D118" s="182"/>
      <c r="E118" s="182"/>
      <c r="F118" s="182"/>
      <c r="G118" s="182"/>
      <c r="H118" s="182"/>
      <c r="I118" s="245"/>
      <c r="J118" s="245"/>
      <c r="K118" s="245"/>
      <c r="L118" s="245"/>
      <c r="M118" s="245"/>
      <c r="N118" s="182"/>
      <c r="O118" s="182"/>
      <c r="P118" s="182"/>
      <c r="Q118" s="182"/>
      <c r="R118" s="182"/>
      <c r="S118" s="182"/>
      <c r="T118" s="182"/>
    </row>
    <row r="119" spans="1:20" ht="14.25" customHeight="1">
      <c r="A119" s="182"/>
      <c r="B119" s="182"/>
      <c r="C119" s="182"/>
      <c r="D119" s="182"/>
      <c r="E119" s="182"/>
      <c r="F119" s="182"/>
      <c r="G119" s="182"/>
      <c r="H119" s="182"/>
      <c r="I119" s="245"/>
      <c r="J119" s="245"/>
      <c r="K119" s="245"/>
      <c r="L119" s="245"/>
      <c r="M119" s="245"/>
      <c r="N119" s="182"/>
      <c r="O119" s="182"/>
      <c r="P119" s="182"/>
      <c r="Q119" s="182"/>
      <c r="R119" s="182"/>
      <c r="S119" s="182"/>
      <c r="T119" s="182"/>
    </row>
    <row r="120" spans="1:20" ht="14.25" customHeight="1">
      <c r="A120" s="182"/>
      <c r="B120" s="182"/>
      <c r="C120" s="182"/>
      <c r="D120" s="182"/>
      <c r="E120" s="182"/>
      <c r="F120" s="182"/>
      <c r="G120" s="182"/>
      <c r="H120" s="182"/>
      <c r="I120" s="245"/>
      <c r="J120" s="245"/>
      <c r="K120" s="245"/>
      <c r="L120" s="245"/>
      <c r="M120" s="245"/>
      <c r="N120" s="182"/>
      <c r="O120" s="182"/>
      <c r="P120" s="182"/>
      <c r="Q120" s="182"/>
      <c r="R120" s="182"/>
      <c r="S120" s="182"/>
      <c r="T120" s="182"/>
    </row>
    <row r="121" spans="1:20" ht="14.25" customHeight="1">
      <c r="A121" s="182"/>
      <c r="B121" s="182"/>
      <c r="C121" s="182"/>
      <c r="D121" s="182"/>
      <c r="E121" s="182"/>
      <c r="F121" s="182"/>
      <c r="G121" s="182"/>
      <c r="H121" s="182"/>
      <c r="I121" s="245"/>
      <c r="J121" s="245"/>
      <c r="K121" s="245"/>
      <c r="L121" s="245"/>
      <c r="M121" s="245"/>
      <c r="N121" s="182"/>
      <c r="O121" s="182"/>
      <c r="P121" s="182"/>
      <c r="Q121" s="182"/>
      <c r="R121" s="182"/>
      <c r="S121" s="182"/>
      <c r="T121" s="182"/>
    </row>
    <row r="122" spans="1:20" ht="14.25" customHeight="1">
      <c r="A122" s="182"/>
      <c r="B122" s="182"/>
      <c r="C122" s="182"/>
      <c r="D122" s="182"/>
      <c r="E122" s="182"/>
      <c r="F122" s="182"/>
      <c r="G122" s="182"/>
      <c r="H122" s="182"/>
      <c r="I122" s="245"/>
      <c r="J122" s="245"/>
      <c r="K122" s="245"/>
      <c r="L122" s="245"/>
      <c r="M122" s="245"/>
      <c r="N122" s="182"/>
      <c r="O122" s="182"/>
      <c r="P122" s="182"/>
      <c r="Q122" s="182"/>
      <c r="R122" s="182"/>
      <c r="S122" s="182"/>
      <c r="T122" s="182"/>
    </row>
    <row r="123" spans="1:20" ht="14.25" customHeight="1">
      <c r="A123" s="182"/>
      <c r="B123" s="182"/>
      <c r="C123" s="182"/>
      <c r="D123" s="182"/>
      <c r="E123" s="182"/>
      <c r="F123" s="182"/>
      <c r="G123" s="182"/>
      <c r="H123" s="182"/>
      <c r="I123" s="245"/>
      <c r="J123" s="245"/>
      <c r="K123" s="245"/>
      <c r="L123" s="245"/>
      <c r="M123" s="245"/>
      <c r="N123" s="182"/>
      <c r="O123" s="182"/>
      <c r="P123" s="182"/>
      <c r="Q123" s="182"/>
      <c r="R123" s="182"/>
      <c r="S123" s="182"/>
      <c r="T123" s="182"/>
    </row>
    <row r="124" spans="1:20" ht="14.25" customHeight="1">
      <c r="A124" s="182"/>
      <c r="B124" s="182"/>
      <c r="C124" s="182"/>
      <c r="D124" s="182"/>
      <c r="E124" s="182"/>
      <c r="F124" s="182"/>
      <c r="G124" s="182"/>
      <c r="H124" s="182"/>
      <c r="I124" s="245"/>
      <c r="J124" s="245"/>
      <c r="K124" s="245"/>
      <c r="L124" s="245"/>
      <c r="M124" s="245"/>
      <c r="N124" s="182"/>
      <c r="O124" s="182"/>
      <c r="P124" s="182"/>
      <c r="Q124" s="182"/>
      <c r="R124" s="182"/>
      <c r="S124" s="182"/>
      <c r="T124" s="182"/>
    </row>
    <row r="125" spans="1:20" ht="14.25" customHeight="1">
      <c r="A125" s="182"/>
      <c r="B125" s="182"/>
      <c r="C125" s="182"/>
      <c r="D125" s="182"/>
      <c r="E125" s="182"/>
      <c r="F125" s="182"/>
      <c r="G125" s="182"/>
      <c r="H125" s="182"/>
      <c r="I125" s="245"/>
      <c r="J125" s="245"/>
      <c r="K125" s="245"/>
      <c r="L125" s="245"/>
      <c r="M125" s="245"/>
      <c r="N125" s="182"/>
      <c r="O125" s="182"/>
      <c r="P125" s="182"/>
      <c r="Q125" s="182"/>
      <c r="R125" s="182"/>
      <c r="S125" s="182"/>
      <c r="T125" s="182"/>
    </row>
    <row r="126" spans="1:20" ht="14.25" customHeight="1">
      <c r="A126" s="182"/>
      <c r="B126" s="182"/>
      <c r="C126" s="182"/>
      <c r="D126" s="182"/>
      <c r="E126" s="182"/>
      <c r="F126" s="182"/>
      <c r="G126" s="182"/>
      <c r="H126" s="182"/>
      <c r="I126" s="245"/>
      <c r="J126" s="245"/>
      <c r="K126" s="245"/>
      <c r="L126" s="245"/>
      <c r="M126" s="245"/>
      <c r="N126" s="182"/>
      <c r="O126" s="182"/>
      <c r="P126" s="182"/>
      <c r="Q126" s="182"/>
      <c r="R126" s="182"/>
      <c r="S126" s="182"/>
      <c r="T126" s="182"/>
    </row>
    <row r="127" spans="1:20" ht="14.25" customHeight="1">
      <c r="A127" s="182"/>
      <c r="B127" s="182"/>
      <c r="C127" s="182"/>
      <c r="D127" s="182"/>
      <c r="E127" s="182"/>
      <c r="F127" s="182"/>
      <c r="G127" s="182"/>
      <c r="H127" s="182"/>
      <c r="I127" s="245"/>
      <c r="J127" s="245"/>
      <c r="K127" s="245"/>
      <c r="L127" s="245"/>
      <c r="M127" s="245"/>
      <c r="N127" s="182"/>
      <c r="O127" s="182"/>
      <c r="P127" s="182"/>
      <c r="Q127" s="182"/>
      <c r="R127" s="182"/>
      <c r="S127" s="182"/>
      <c r="T127" s="182"/>
    </row>
    <row r="128" spans="1:20" ht="14.25" customHeight="1">
      <c r="A128" s="182"/>
      <c r="B128" s="182"/>
      <c r="C128" s="182"/>
      <c r="D128" s="182"/>
      <c r="E128" s="182"/>
      <c r="F128" s="182"/>
      <c r="G128" s="182"/>
      <c r="H128" s="182"/>
      <c r="I128" s="245"/>
      <c r="J128" s="245"/>
      <c r="K128" s="245"/>
      <c r="L128" s="245"/>
      <c r="M128" s="245"/>
      <c r="N128" s="182"/>
      <c r="O128" s="182"/>
      <c r="P128" s="182"/>
      <c r="Q128" s="182"/>
      <c r="R128" s="182"/>
      <c r="S128" s="182"/>
      <c r="T128" s="182"/>
    </row>
    <row r="129" spans="1:20" ht="14.25" customHeight="1">
      <c r="A129" s="182"/>
      <c r="B129" s="182"/>
      <c r="C129" s="182"/>
      <c r="D129" s="182"/>
      <c r="E129" s="182"/>
      <c r="F129" s="182"/>
      <c r="G129" s="182"/>
      <c r="H129" s="182"/>
      <c r="I129" s="245"/>
      <c r="J129" s="245"/>
      <c r="K129" s="245"/>
      <c r="L129" s="245"/>
      <c r="M129" s="245"/>
      <c r="N129" s="182"/>
      <c r="O129" s="182"/>
      <c r="P129" s="182"/>
      <c r="Q129" s="182"/>
      <c r="R129" s="182"/>
      <c r="S129" s="182"/>
      <c r="T129" s="182"/>
    </row>
    <row r="130" spans="1:20" ht="14.25" customHeight="1">
      <c r="A130" s="182"/>
      <c r="B130" s="182"/>
      <c r="C130" s="182"/>
      <c r="D130" s="182"/>
      <c r="E130" s="182"/>
      <c r="F130" s="182"/>
      <c r="G130" s="182"/>
      <c r="H130" s="182"/>
      <c r="I130" s="245"/>
      <c r="J130" s="245"/>
      <c r="K130" s="245"/>
      <c r="L130" s="245"/>
      <c r="M130" s="245"/>
      <c r="N130" s="182"/>
      <c r="O130" s="182"/>
      <c r="P130" s="182"/>
      <c r="Q130" s="182"/>
      <c r="R130" s="182"/>
      <c r="S130" s="182"/>
      <c r="T130" s="182"/>
    </row>
    <row r="131" spans="1:20" ht="14.25" customHeight="1">
      <c r="A131" s="182"/>
      <c r="B131" s="182"/>
      <c r="C131" s="182"/>
      <c r="D131" s="182"/>
      <c r="E131" s="182"/>
      <c r="F131" s="182"/>
      <c r="G131" s="182"/>
      <c r="H131" s="182"/>
      <c r="I131" s="245"/>
      <c r="J131" s="245"/>
      <c r="K131" s="245"/>
      <c r="L131" s="245"/>
      <c r="M131" s="245"/>
      <c r="N131" s="182"/>
      <c r="O131" s="182"/>
      <c r="P131" s="182"/>
      <c r="Q131" s="182"/>
      <c r="R131" s="182"/>
      <c r="S131" s="182"/>
      <c r="T131" s="182"/>
    </row>
    <row r="132" spans="1:20" ht="14.25" customHeight="1">
      <c r="A132" s="182"/>
      <c r="B132" s="182"/>
      <c r="C132" s="182"/>
      <c r="D132" s="182"/>
      <c r="E132" s="182"/>
      <c r="F132" s="182"/>
      <c r="G132" s="182"/>
      <c r="H132" s="182"/>
      <c r="I132" s="245"/>
      <c r="J132" s="245"/>
      <c r="K132" s="245"/>
      <c r="L132" s="245"/>
      <c r="M132" s="245"/>
      <c r="N132" s="182"/>
      <c r="O132" s="182"/>
      <c r="P132" s="182"/>
      <c r="Q132" s="182"/>
      <c r="R132" s="182"/>
      <c r="S132" s="182"/>
      <c r="T132" s="182"/>
    </row>
    <row r="133" spans="1:20" ht="14.25" customHeight="1">
      <c r="A133" s="182"/>
      <c r="B133" s="182"/>
      <c r="C133" s="182"/>
      <c r="D133" s="182"/>
      <c r="E133" s="182"/>
      <c r="F133" s="182"/>
      <c r="G133" s="182"/>
      <c r="H133" s="182"/>
      <c r="I133" s="245"/>
      <c r="J133" s="245"/>
      <c r="K133" s="245"/>
      <c r="L133" s="245"/>
      <c r="M133" s="245"/>
      <c r="N133" s="182"/>
      <c r="O133" s="182"/>
      <c r="P133" s="182"/>
      <c r="Q133" s="182"/>
      <c r="R133" s="182"/>
      <c r="S133" s="182"/>
      <c r="T133" s="182"/>
    </row>
    <row r="134" spans="1:20" ht="14.25" customHeight="1">
      <c r="A134" s="182"/>
      <c r="B134" s="182"/>
      <c r="C134" s="182"/>
      <c r="D134" s="182"/>
      <c r="E134" s="182"/>
      <c r="F134" s="182"/>
      <c r="G134" s="182"/>
      <c r="H134" s="182"/>
      <c r="I134" s="245"/>
      <c r="J134" s="245"/>
      <c r="K134" s="245"/>
      <c r="L134" s="245"/>
      <c r="M134" s="245"/>
      <c r="N134" s="182"/>
      <c r="O134" s="182"/>
      <c r="P134" s="182"/>
      <c r="Q134" s="182"/>
      <c r="R134" s="182"/>
      <c r="S134" s="182"/>
      <c r="T134" s="182"/>
    </row>
    <row r="135" spans="1:20" ht="14.25" customHeight="1">
      <c r="A135" s="182"/>
      <c r="B135" s="182"/>
      <c r="C135" s="182"/>
      <c r="D135" s="182"/>
      <c r="E135" s="182"/>
      <c r="F135" s="182"/>
      <c r="G135" s="182"/>
      <c r="H135" s="182"/>
      <c r="I135" s="245"/>
      <c r="J135" s="245"/>
      <c r="K135" s="245"/>
      <c r="L135" s="245"/>
      <c r="M135" s="245"/>
      <c r="N135" s="182"/>
      <c r="O135" s="182"/>
      <c r="P135" s="182"/>
      <c r="Q135" s="182"/>
      <c r="R135" s="182"/>
      <c r="S135" s="182"/>
      <c r="T135" s="182"/>
    </row>
    <row r="136" spans="1:20" ht="14.25" customHeight="1">
      <c r="A136" s="182"/>
      <c r="B136" s="182"/>
      <c r="C136" s="182"/>
      <c r="D136" s="182"/>
      <c r="E136" s="182"/>
      <c r="F136" s="182"/>
      <c r="G136" s="182"/>
      <c r="H136" s="182"/>
      <c r="I136" s="245"/>
      <c r="J136" s="245"/>
      <c r="K136" s="245"/>
      <c r="L136" s="245"/>
      <c r="M136" s="245"/>
      <c r="N136" s="182"/>
      <c r="O136" s="182"/>
      <c r="P136" s="182"/>
      <c r="Q136" s="182"/>
      <c r="R136" s="182"/>
      <c r="S136" s="182"/>
      <c r="T136" s="182"/>
    </row>
    <row r="137" spans="1:20" ht="14.25" customHeight="1">
      <c r="A137" s="182"/>
      <c r="B137" s="182"/>
      <c r="C137" s="182"/>
      <c r="D137" s="182"/>
      <c r="E137" s="182"/>
      <c r="F137" s="182"/>
      <c r="G137" s="182"/>
      <c r="H137" s="182"/>
      <c r="I137" s="245"/>
      <c r="J137" s="245"/>
      <c r="K137" s="245"/>
      <c r="L137" s="245"/>
      <c r="M137" s="245"/>
      <c r="N137" s="182"/>
      <c r="O137" s="182"/>
      <c r="P137" s="182"/>
      <c r="Q137" s="182"/>
      <c r="R137" s="182"/>
      <c r="S137" s="182"/>
      <c r="T137" s="182"/>
    </row>
    <row r="138" spans="1:20" ht="14.25" customHeight="1">
      <c r="A138" s="182"/>
      <c r="B138" s="182"/>
      <c r="C138" s="182"/>
      <c r="D138" s="182"/>
      <c r="E138" s="182"/>
      <c r="F138" s="182"/>
      <c r="G138" s="182"/>
      <c r="H138" s="182"/>
      <c r="I138" s="245"/>
      <c r="J138" s="245"/>
      <c r="K138" s="245"/>
      <c r="L138" s="245"/>
      <c r="M138" s="245"/>
      <c r="N138" s="182"/>
      <c r="O138" s="182"/>
      <c r="P138" s="182"/>
      <c r="Q138" s="182"/>
      <c r="R138" s="182"/>
      <c r="S138" s="182"/>
      <c r="T138" s="182"/>
    </row>
    <row r="139" spans="1:20" ht="14.25" customHeight="1">
      <c r="A139" s="182"/>
      <c r="B139" s="182"/>
      <c r="C139" s="182"/>
      <c r="D139" s="182"/>
      <c r="E139" s="182"/>
      <c r="F139" s="182"/>
      <c r="G139" s="182"/>
      <c r="H139" s="182"/>
      <c r="I139" s="245"/>
      <c r="J139" s="245"/>
      <c r="K139" s="245"/>
      <c r="L139" s="245"/>
      <c r="M139" s="245"/>
      <c r="N139" s="182"/>
      <c r="O139" s="182"/>
      <c r="P139" s="182"/>
      <c r="Q139" s="182"/>
      <c r="R139" s="182"/>
      <c r="S139" s="182"/>
      <c r="T139" s="182"/>
    </row>
    <row r="140" spans="1:20" ht="14.25" customHeight="1">
      <c r="A140" s="182"/>
      <c r="B140" s="182"/>
      <c r="C140" s="182"/>
      <c r="D140" s="182"/>
      <c r="E140" s="182"/>
      <c r="F140" s="182"/>
      <c r="G140" s="182"/>
      <c r="H140" s="182"/>
      <c r="I140" s="245"/>
      <c r="J140" s="245"/>
      <c r="K140" s="245"/>
      <c r="L140" s="245"/>
      <c r="M140" s="245"/>
      <c r="N140" s="182"/>
      <c r="O140" s="182"/>
      <c r="P140" s="182"/>
      <c r="Q140" s="182"/>
      <c r="R140" s="182"/>
      <c r="S140" s="182"/>
      <c r="T140" s="182"/>
    </row>
    <row r="141" spans="1:20" ht="14.25" customHeight="1">
      <c r="A141" s="182"/>
      <c r="B141" s="182"/>
      <c r="C141" s="182"/>
      <c r="D141" s="182"/>
      <c r="E141" s="182"/>
      <c r="F141" s="182"/>
      <c r="G141" s="182"/>
      <c r="H141" s="182"/>
      <c r="I141" s="245"/>
      <c r="J141" s="245"/>
      <c r="K141" s="245"/>
      <c r="L141" s="245"/>
      <c r="M141" s="245"/>
      <c r="N141" s="182"/>
      <c r="O141" s="182"/>
      <c r="P141" s="182"/>
      <c r="Q141" s="182"/>
      <c r="R141" s="182"/>
      <c r="S141" s="182"/>
      <c r="T141" s="182"/>
    </row>
    <row r="142" spans="1:20" ht="14.25" customHeight="1">
      <c r="A142" s="182"/>
      <c r="B142" s="182"/>
      <c r="C142" s="182"/>
      <c r="D142" s="182"/>
      <c r="E142" s="182"/>
      <c r="F142" s="182"/>
      <c r="G142" s="182"/>
      <c r="H142" s="182"/>
      <c r="I142" s="245"/>
      <c r="J142" s="245"/>
      <c r="K142" s="245"/>
      <c r="L142" s="245"/>
      <c r="M142" s="245"/>
      <c r="N142" s="182"/>
      <c r="O142" s="182"/>
      <c r="P142" s="182"/>
      <c r="Q142" s="182"/>
      <c r="R142" s="182"/>
      <c r="S142" s="182"/>
      <c r="T142" s="182"/>
    </row>
    <row r="143" spans="1:20" ht="14.25" customHeight="1">
      <c r="A143" s="182"/>
      <c r="B143" s="182"/>
      <c r="C143" s="182"/>
      <c r="D143" s="182"/>
      <c r="E143" s="182"/>
      <c r="F143" s="182"/>
      <c r="G143" s="182"/>
      <c r="H143" s="182"/>
      <c r="I143" s="245"/>
      <c r="J143" s="245"/>
      <c r="K143" s="245"/>
      <c r="L143" s="245"/>
      <c r="M143" s="245"/>
      <c r="N143" s="182"/>
      <c r="O143" s="182"/>
      <c r="P143" s="182"/>
      <c r="Q143" s="182"/>
      <c r="R143" s="182"/>
      <c r="S143" s="182"/>
      <c r="T143" s="182"/>
    </row>
    <row r="144" spans="1:20" ht="14.25" customHeight="1">
      <c r="A144" s="182"/>
      <c r="B144" s="182"/>
      <c r="C144" s="182"/>
      <c r="D144" s="182"/>
      <c r="E144" s="182"/>
      <c r="F144" s="182"/>
      <c r="G144" s="182"/>
      <c r="H144" s="182"/>
      <c r="I144" s="245"/>
      <c r="J144" s="245"/>
      <c r="K144" s="245"/>
      <c r="L144" s="245"/>
      <c r="M144" s="245"/>
      <c r="N144" s="182"/>
      <c r="O144" s="182"/>
      <c r="P144" s="182"/>
      <c r="Q144" s="182"/>
      <c r="R144" s="182"/>
      <c r="S144" s="182"/>
      <c r="T144" s="182"/>
    </row>
    <row r="145" spans="1:20" ht="14.25" customHeight="1">
      <c r="A145" s="182"/>
      <c r="B145" s="182"/>
      <c r="C145" s="182"/>
      <c r="D145" s="182"/>
      <c r="E145" s="182"/>
      <c r="F145" s="182"/>
      <c r="G145" s="182"/>
      <c r="H145" s="182"/>
      <c r="I145" s="245"/>
      <c r="J145" s="245"/>
      <c r="K145" s="245"/>
      <c r="L145" s="245"/>
      <c r="M145" s="245"/>
      <c r="N145" s="182"/>
      <c r="O145" s="182"/>
      <c r="P145" s="182"/>
      <c r="Q145" s="182"/>
      <c r="R145" s="182"/>
      <c r="S145" s="182"/>
      <c r="T145" s="182"/>
    </row>
    <row r="146" spans="1:20" ht="14.25" customHeight="1">
      <c r="A146" s="182"/>
      <c r="B146" s="182"/>
      <c r="C146" s="182"/>
      <c r="D146" s="182"/>
      <c r="E146" s="182"/>
      <c r="F146" s="182"/>
      <c r="G146" s="182"/>
      <c r="H146" s="182"/>
      <c r="I146" s="245"/>
      <c r="J146" s="245"/>
      <c r="K146" s="245"/>
      <c r="L146" s="245"/>
      <c r="M146" s="245"/>
      <c r="N146" s="182"/>
      <c r="O146" s="182"/>
      <c r="P146" s="182"/>
      <c r="Q146" s="182"/>
      <c r="R146" s="182"/>
      <c r="S146" s="182"/>
      <c r="T146" s="182"/>
    </row>
    <row r="147" spans="1:20" ht="14.25" customHeight="1">
      <c r="A147" s="182"/>
      <c r="B147" s="182"/>
      <c r="C147" s="182"/>
      <c r="D147" s="182"/>
      <c r="E147" s="182"/>
      <c r="F147" s="182"/>
      <c r="G147" s="182"/>
      <c r="H147" s="182"/>
      <c r="I147" s="245"/>
      <c r="J147" s="245"/>
      <c r="K147" s="245"/>
      <c r="L147" s="245"/>
      <c r="M147" s="245"/>
      <c r="N147" s="182"/>
      <c r="O147" s="182"/>
      <c r="P147" s="182"/>
      <c r="Q147" s="182"/>
      <c r="R147" s="182"/>
      <c r="S147" s="182"/>
      <c r="T147" s="182"/>
    </row>
    <row r="148" spans="1:20" ht="14.25" customHeight="1">
      <c r="A148" s="182"/>
      <c r="B148" s="182"/>
      <c r="C148" s="182"/>
      <c r="D148" s="182"/>
      <c r="E148" s="182"/>
      <c r="F148" s="182"/>
      <c r="G148" s="182"/>
      <c r="H148" s="182"/>
      <c r="I148" s="245"/>
      <c r="J148" s="245"/>
      <c r="K148" s="245"/>
      <c r="L148" s="245"/>
      <c r="M148" s="245"/>
      <c r="N148" s="182"/>
      <c r="O148" s="182"/>
      <c r="P148" s="182"/>
      <c r="Q148" s="182"/>
      <c r="R148" s="182"/>
      <c r="S148" s="182"/>
      <c r="T148" s="182"/>
    </row>
    <row r="149" spans="1:20" ht="14.25" customHeight="1">
      <c r="A149" s="182"/>
      <c r="B149" s="182"/>
      <c r="C149" s="182"/>
      <c r="D149" s="182"/>
      <c r="E149" s="182"/>
      <c r="F149" s="182"/>
      <c r="G149" s="182"/>
      <c r="H149" s="182"/>
      <c r="I149" s="245"/>
      <c r="J149" s="245"/>
      <c r="K149" s="245"/>
      <c r="L149" s="245"/>
      <c r="M149" s="245"/>
      <c r="N149" s="182"/>
      <c r="O149" s="182"/>
      <c r="P149" s="182"/>
      <c r="Q149" s="182"/>
      <c r="R149" s="182"/>
      <c r="S149" s="182"/>
      <c r="T149" s="182"/>
    </row>
    <row r="150" spans="1:20" ht="14.25" customHeight="1">
      <c r="A150" s="182"/>
      <c r="B150" s="182"/>
      <c r="C150" s="182"/>
      <c r="D150" s="182"/>
      <c r="E150" s="182"/>
      <c r="F150" s="182"/>
      <c r="G150" s="182"/>
      <c r="H150" s="182"/>
      <c r="I150" s="245"/>
      <c r="J150" s="245"/>
      <c r="K150" s="245"/>
      <c r="L150" s="245"/>
      <c r="M150" s="245"/>
      <c r="N150" s="182"/>
      <c r="O150" s="182"/>
      <c r="P150" s="182"/>
      <c r="Q150" s="182"/>
      <c r="R150" s="182"/>
      <c r="S150" s="182"/>
      <c r="T150" s="182"/>
    </row>
    <row r="151" spans="1:20" ht="14.25" customHeight="1">
      <c r="A151" s="182"/>
      <c r="B151" s="182"/>
      <c r="C151" s="182"/>
      <c r="D151" s="182"/>
      <c r="E151" s="182"/>
      <c r="F151" s="182"/>
      <c r="G151" s="182"/>
      <c r="H151" s="182"/>
      <c r="I151" s="245"/>
      <c r="J151" s="245"/>
      <c r="K151" s="245"/>
      <c r="L151" s="245"/>
      <c r="M151" s="245"/>
      <c r="N151" s="182"/>
      <c r="O151" s="182"/>
      <c r="P151" s="182"/>
      <c r="Q151" s="182"/>
      <c r="R151" s="182"/>
      <c r="S151" s="182"/>
      <c r="T151" s="182"/>
    </row>
    <row r="152" spans="1:20" ht="14.25" customHeight="1">
      <c r="A152" s="182"/>
      <c r="B152" s="182"/>
      <c r="C152" s="182"/>
      <c r="D152" s="182"/>
      <c r="E152" s="182"/>
      <c r="F152" s="182"/>
      <c r="G152" s="182"/>
      <c r="H152" s="182"/>
      <c r="I152" s="245"/>
      <c r="J152" s="245"/>
      <c r="K152" s="245"/>
      <c r="L152" s="245"/>
      <c r="M152" s="245"/>
      <c r="N152" s="182"/>
      <c r="O152" s="182"/>
      <c r="P152" s="182"/>
      <c r="Q152" s="182"/>
      <c r="R152" s="182"/>
      <c r="S152" s="182"/>
      <c r="T152" s="182"/>
    </row>
    <row r="153" spans="1:20" ht="14.25" customHeight="1">
      <c r="A153" s="182"/>
      <c r="B153" s="182"/>
      <c r="C153" s="182"/>
      <c r="D153" s="182"/>
      <c r="E153" s="182"/>
      <c r="F153" s="182"/>
      <c r="G153" s="182"/>
      <c r="H153" s="182"/>
      <c r="I153" s="245"/>
      <c r="J153" s="245"/>
      <c r="K153" s="245"/>
      <c r="L153" s="245"/>
      <c r="M153" s="245"/>
      <c r="N153" s="182"/>
      <c r="O153" s="182"/>
      <c r="P153" s="182"/>
      <c r="Q153" s="182"/>
      <c r="R153" s="182"/>
      <c r="S153" s="182"/>
      <c r="T153" s="182"/>
    </row>
    <row r="154" spans="1:20" ht="14.25" customHeight="1">
      <c r="A154" s="182"/>
      <c r="B154" s="182"/>
      <c r="C154" s="182"/>
      <c r="D154" s="182"/>
      <c r="E154" s="182"/>
      <c r="F154" s="182"/>
      <c r="G154" s="182"/>
      <c r="H154" s="182"/>
      <c r="I154" s="245"/>
      <c r="J154" s="245"/>
      <c r="K154" s="245"/>
      <c r="L154" s="245"/>
      <c r="M154" s="245"/>
      <c r="N154" s="182"/>
      <c r="O154" s="182"/>
      <c r="P154" s="182"/>
      <c r="Q154" s="182"/>
      <c r="R154" s="182"/>
      <c r="S154" s="182"/>
      <c r="T154" s="182"/>
    </row>
    <row r="155" spans="1:20" ht="14.25" customHeight="1">
      <c r="A155" s="182"/>
      <c r="B155" s="182"/>
      <c r="C155" s="182"/>
      <c r="D155" s="182"/>
      <c r="E155" s="182"/>
      <c r="F155" s="182"/>
      <c r="G155" s="182"/>
      <c r="H155" s="182"/>
      <c r="I155" s="245"/>
      <c r="J155" s="245"/>
      <c r="K155" s="245"/>
      <c r="L155" s="245"/>
      <c r="M155" s="245"/>
      <c r="N155" s="182"/>
      <c r="O155" s="182"/>
      <c r="P155" s="182"/>
      <c r="Q155" s="182"/>
      <c r="R155" s="182"/>
      <c r="S155" s="182"/>
      <c r="T155" s="182"/>
    </row>
    <row r="156" spans="1:20" ht="14.25" customHeight="1">
      <c r="A156" s="182"/>
      <c r="B156" s="182"/>
      <c r="C156" s="182"/>
      <c r="D156" s="182"/>
      <c r="E156" s="182"/>
      <c r="F156" s="182"/>
      <c r="G156" s="182"/>
      <c r="H156" s="182"/>
      <c r="I156" s="245"/>
      <c r="J156" s="245"/>
      <c r="K156" s="245"/>
      <c r="L156" s="245"/>
      <c r="M156" s="245"/>
      <c r="N156" s="182"/>
      <c r="O156" s="182"/>
      <c r="P156" s="182"/>
      <c r="Q156" s="182"/>
      <c r="R156" s="182"/>
      <c r="S156" s="182"/>
      <c r="T156" s="182"/>
    </row>
    <row r="157" spans="1:20" ht="14.25" customHeight="1">
      <c r="A157" s="182"/>
      <c r="B157" s="182"/>
      <c r="C157" s="182"/>
      <c r="D157" s="182"/>
      <c r="E157" s="182"/>
      <c r="F157" s="182"/>
      <c r="G157" s="182"/>
      <c r="H157" s="182"/>
      <c r="I157" s="245"/>
      <c r="J157" s="245"/>
      <c r="K157" s="245"/>
      <c r="L157" s="245"/>
      <c r="M157" s="245"/>
      <c r="N157" s="182"/>
      <c r="O157" s="182"/>
      <c r="P157" s="182"/>
      <c r="Q157" s="182"/>
      <c r="R157" s="182"/>
      <c r="S157" s="182"/>
      <c r="T157" s="182"/>
    </row>
    <row r="158" spans="1:20" ht="14.25" customHeight="1">
      <c r="A158" s="182"/>
      <c r="B158" s="182"/>
      <c r="C158" s="182"/>
      <c r="D158" s="182"/>
      <c r="E158" s="182"/>
      <c r="F158" s="182"/>
      <c r="G158" s="182"/>
      <c r="H158" s="182"/>
      <c r="I158" s="245"/>
      <c r="J158" s="245"/>
      <c r="K158" s="245"/>
      <c r="L158" s="245"/>
      <c r="M158" s="245"/>
      <c r="N158" s="182"/>
      <c r="O158" s="182"/>
      <c r="P158" s="182"/>
      <c r="Q158" s="182"/>
      <c r="R158" s="182"/>
      <c r="S158" s="182"/>
      <c r="T158" s="182"/>
    </row>
    <row r="159" spans="1:20" ht="14.25" customHeight="1">
      <c r="A159" s="182"/>
      <c r="B159" s="182"/>
      <c r="C159" s="182"/>
      <c r="D159" s="182"/>
      <c r="E159" s="182"/>
      <c r="F159" s="182"/>
      <c r="G159" s="182"/>
      <c r="H159" s="182"/>
      <c r="I159" s="245"/>
      <c r="J159" s="245"/>
      <c r="K159" s="245"/>
      <c r="L159" s="245"/>
      <c r="M159" s="245"/>
      <c r="N159" s="182"/>
      <c r="O159" s="182"/>
      <c r="P159" s="182"/>
      <c r="Q159" s="182"/>
      <c r="R159" s="182"/>
      <c r="S159" s="182"/>
      <c r="T159" s="182"/>
    </row>
    <row r="160" spans="1:20" ht="14.25" customHeight="1">
      <c r="A160" s="182"/>
      <c r="B160" s="182"/>
      <c r="C160" s="182"/>
      <c r="D160" s="182"/>
      <c r="E160" s="182"/>
      <c r="F160" s="182"/>
      <c r="G160" s="182"/>
      <c r="H160" s="182"/>
      <c r="I160" s="245"/>
      <c r="J160" s="245"/>
      <c r="K160" s="245"/>
      <c r="L160" s="245"/>
      <c r="M160" s="245"/>
      <c r="N160" s="182"/>
      <c r="O160" s="182"/>
      <c r="P160" s="182"/>
      <c r="Q160" s="182"/>
      <c r="R160" s="182"/>
      <c r="S160" s="182"/>
      <c r="T160" s="182"/>
    </row>
    <row r="161" spans="1:20" ht="14.25" customHeight="1">
      <c r="A161" s="182"/>
      <c r="B161" s="182"/>
      <c r="C161" s="182"/>
      <c r="D161" s="182"/>
      <c r="E161" s="182"/>
      <c r="F161" s="182"/>
      <c r="G161" s="182"/>
      <c r="H161" s="182"/>
      <c r="I161" s="245"/>
      <c r="J161" s="245"/>
      <c r="K161" s="245"/>
      <c r="L161" s="245"/>
      <c r="M161" s="245"/>
      <c r="N161" s="182"/>
      <c r="O161" s="182"/>
      <c r="P161" s="182"/>
      <c r="Q161" s="182"/>
      <c r="R161" s="182"/>
      <c r="S161" s="182"/>
      <c r="T161" s="182"/>
    </row>
    <row r="162" spans="1:20" ht="14.25" customHeight="1">
      <c r="A162" s="182"/>
      <c r="B162" s="182"/>
      <c r="C162" s="182"/>
      <c r="D162" s="182"/>
      <c r="E162" s="182"/>
      <c r="F162" s="182"/>
      <c r="G162" s="182"/>
      <c r="H162" s="182"/>
      <c r="I162" s="245"/>
      <c r="J162" s="245"/>
      <c r="K162" s="245"/>
      <c r="L162" s="245"/>
      <c r="M162" s="245"/>
      <c r="N162" s="182"/>
      <c r="O162" s="182"/>
      <c r="P162" s="182"/>
      <c r="Q162" s="182"/>
      <c r="R162" s="182"/>
      <c r="S162" s="182"/>
      <c r="T162" s="182"/>
    </row>
    <row r="163" spans="1:20" ht="14.25" customHeight="1">
      <c r="A163" s="182"/>
      <c r="B163" s="182"/>
      <c r="C163" s="182"/>
      <c r="D163" s="182"/>
      <c r="E163" s="182"/>
      <c r="F163" s="182"/>
      <c r="G163" s="182"/>
      <c r="H163" s="182"/>
      <c r="I163" s="245"/>
      <c r="J163" s="245"/>
      <c r="K163" s="245"/>
      <c r="L163" s="245"/>
      <c r="M163" s="245"/>
      <c r="N163" s="182"/>
      <c r="O163" s="182"/>
      <c r="P163" s="182"/>
      <c r="Q163" s="182"/>
      <c r="R163" s="182"/>
      <c r="S163" s="182"/>
      <c r="T163" s="182"/>
    </row>
    <row r="164" spans="1:20" ht="14.25" customHeight="1">
      <c r="A164" s="182"/>
      <c r="B164" s="182"/>
      <c r="C164" s="182"/>
      <c r="D164" s="182"/>
      <c r="E164" s="182"/>
      <c r="F164" s="182"/>
      <c r="G164" s="182"/>
      <c r="H164" s="182"/>
      <c r="I164" s="245"/>
      <c r="J164" s="245"/>
      <c r="K164" s="245"/>
      <c r="L164" s="245"/>
      <c r="M164" s="245"/>
      <c r="N164" s="182"/>
      <c r="O164" s="182"/>
      <c r="P164" s="182"/>
      <c r="Q164" s="182"/>
      <c r="R164" s="182"/>
      <c r="S164" s="182"/>
      <c r="T164" s="182"/>
    </row>
    <row r="165" spans="1:20" ht="14.25" customHeight="1">
      <c r="A165" s="182"/>
      <c r="B165" s="182"/>
      <c r="C165" s="182"/>
      <c r="D165" s="182"/>
      <c r="E165" s="182"/>
      <c r="F165" s="182"/>
      <c r="G165" s="182"/>
      <c r="H165" s="182"/>
      <c r="I165" s="245"/>
      <c r="J165" s="245"/>
      <c r="K165" s="245"/>
      <c r="L165" s="245"/>
      <c r="M165" s="245"/>
      <c r="N165" s="182"/>
      <c r="O165" s="182"/>
      <c r="P165" s="182"/>
      <c r="Q165" s="182"/>
      <c r="R165" s="182"/>
      <c r="S165" s="182"/>
      <c r="T165" s="182"/>
    </row>
    <row r="166" spans="1:20" ht="14.25" customHeight="1">
      <c r="A166" s="182"/>
      <c r="B166" s="182"/>
      <c r="C166" s="182"/>
      <c r="D166" s="182"/>
      <c r="E166" s="182"/>
      <c r="F166" s="182"/>
      <c r="G166" s="182"/>
      <c r="H166" s="182"/>
      <c r="I166" s="245"/>
      <c r="J166" s="245"/>
      <c r="K166" s="245"/>
      <c r="L166" s="245"/>
      <c r="M166" s="245"/>
      <c r="N166" s="182"/>
      <c r="O166" s="182"/>
      <c r="P166" s="182"/>
      <c r="Q166" s="182"/>
      <c r="R166" s="182"/>
      <c r="S166" s="182"/>
      <c r="T166" s="182"/>
    </row>
    <row r="167" spans="1:20" ht="14.25" customHeight="1">
      <c r="A167" s="182"/>
      <c r="B167" s="182"/>
      <c r="C167" s="182"/>
      <c r="D167" s="182"/>
      <c r="E167" s="182"/>
      <c r="F167" s="182"/>
      <c r="G167" s="182"/>
      <c r="H167" s="182"/>
      <c r="I167" s="245"/>
      <c r="J167" s="245"/>
      <c r="K167" s="245"/>
      <c r="L167" s="245"/>
      <c r="M167" s="245"/>
      <c r="N167" s="182"/>
      <c r="O167" s="182"/>
      <c r="P167" s="182"/>
      <c r="Q167" s="182"/>
      <c r="R167" s="182"/>
      <c r="S167" s="182"/>
      <c r="T167" s="182"/>
    </row>
    <row r="168" spans="1:20" ht="14.25" customHeight="1">
      <c r="A168" s="182"/>
      <c r="B168" s="182"/>
      <c r="C168" s="182"/>
      <c r="D168" s="182"/>
      <c r="E168" s="182"/>
      <c r="F168" s="182"/>
      <c r="G168" s="182"/>
      <c r="H168" s="182"/>
      <c r="I168" s="245"/>
      <c r="J168" s="245"/>
      <c r="K168" s="245"/>
      <c r="L168" s="245"/>
      <c r="M168" s="245"/>
      <c r="N168" s="182"/>
      <c r="O168" s="182"/>
      <c r="P168" s="182"/>
      <c r="Q168" s="182"/>
      <c r="R168" s="182"/>
      <c r="S168" s="182"/>
      <c r="T168" s="182"/>
    </row>
    <row r="169" spans="1:20" ht="14.25" customHeight="1">
      <c r="A169" s="182"/>
      <c r="B169" s="182"/>
      <c r="C169" s="182"/>
      <c r="D169" s="182"/>
      <c r="E169" s="182"/>
      <c r="F169" s="182"/>
      <c r="G169" s="182"/>
      <c r="H169" s="182"/>
      <c r="I169" s="245"/>
      <c r="J169" s="245"/>
      <c r="K169" s="245"/>
      <c r="L169" s="245"/>
      <c r="M169" s="245"/>
      <c r="N169" s="182"/>
      <c r="O169" s="182"/>
      <c r="P169" s="182"/>
      <c r="Q169" s="182"/>
      <c r="R169" s="182"/>
      <c r="S169" s="182"/>
      <c r="T169" s="182"/>
    </row>
    <row r="170" spans="1:20" ht="14.25" customHeight="1">
      <c r="A170" s="182"/>
      <c r="B170" s="182"/>
      <c r="C170" s="182"/>
      <c r="D170" s="182"/>
      <c r="E170" s="182"/>
      <c r="F170" s="182"/>
      <c r="G170" s="182"/>
      <c r="H170" s="182"/>
      <c r="I170" s="245"/>
      <c r="J170" s="245"/>
      <c r="K170" s="245"/>
      <c r="L170" s="245"/>
      <c r="M170" s="245"/>
      <c r="N170" s="182"/>
      <c r="O170" s="182"/>
      <c r="P170" s="182"/>
      <c r="Q170" s="182"/>
      <c r="R170" s="182"/>
      <c r="S170" s="182"/>
      <c r="T170" s="182"/>
    </row>
    <row r="171" spans="1:20" ht="14.25" customHeight="1">
      <c r="A171" s="182"/>
      <c r="B171" s="182"/>
      <c r="C171" s="182"/>
      <c r="D171" s="182"/>
      <c r="E171" s="182"/>
      <c r="F171" s="182"/>
      <c r="G171" s="182"/>
      <c r="H171" s="182"/>
      <c r="I171" s="245"/>
      <c r="J171" s="245"/>
      <c r="K171" s="245"/>
      <c r="L171" s="245"/>
      <c r="M171" s="245"/>
      <c r="N171" s="182"/>
      <c r="O171" s="182"/>
      <c r="P171" s="182"/>
      <c r="Q171" s="182"/>
      <c r="R171" s="182"/>
      <c r="S171" s="182"/>
      <c r="T171" s="182"/>
    </row>
    <row r="172" spans="1:20" ht="14.25" customHeight="1">
      <c r="A172" s="182"/>
      <c r="B172" s="182"/>
      <c r="C172" s="182"/>
      <c r="D172" s="182"/>
      <c r="E172" s="182"/>
      <c r="F172" s="182"/>
      <c r="G172" s="182"/>
      <c r="H172" s="182"/>
      <c r="I172" s="245"/>
      <c r="J172" s="245"/>
      <c r="K172" s="245"/>
      <c r="L172" s="245"/>
      <c r="M172" s="245"/>
      <c r="N172" s="182"/>
      <c r="O172" s="182"/>
      <c r="P172" s="182"/>
      <c r="Q172" s="182"/>
      <c r="R172" s="182"/>
      <c r="S172" s="182"/>
      <c r="T172" s="182"/>
    </row>
    <row r="173" spans="1:20" ht="14.25" customHeight="1">
      <c r="A173" s="182"/>
      <c r="B173" s="182"/>
      <c r="C173" s="182"/>
      <c r="D173" s="182"/>
      <c r="E173" s="182"/>
      <c r="F173" s="182"/>
      <c r="G173" s="182"/>
      <c r="H173" s="182"/>
      <c r="I173" s="245"/>
      <c r="J173" s="245"/>
      <c r="K173" s="245"/>
      <c r="L173" s="245"/>
      <c r="M173" s="245"/>
      <c r="N173" s="182"/>
      <c r="O173" s="182"/>
      <c r="P173" s="182"/>
      <c r="Q173" s="182"/>
      <c r="R173" s="182"/>
      <c r="S173" s="182"/>
      <c r="T173" s="182"/>
    </row>
    <row r="174" spans="1:20" ht="14.25" customHeight="1">
      <c r="A174" s="182"/>
      <c r="B174" s="182"/>
      <c r="C174" s="182"/>
      <c r="D174" s="182"/>
      <c r="E174" s="182"/>
      <c r="F174" s="182"/>
      <c r="G174" s="182"/>
      <c r="H174" s="182"/>
      <c r="I174" s="245"/>
      <c r="J174" s="245"/>
      <c r="K174" s="245"/>
      <c r="L174" s="245"/>
      <c r="M174" s="245"/>
      <c r="N174" s="182"/>
      <c r="O174" s="182"/>
      <c r="P174" s="182"/>
      <c r="Q174" s="182"/>
      <c r="R174" s="182"/>
      <c r="S174" s="182"/>
      <c r="T174" s="182"/>
    </row>
    <row r="175" spans="1:20" ht="14.25" customHeight="1">
      <c r="A175" s="182"/>
      <c r="B175" s="182"/>
      <c r="C175" s="182"/>
      <c r="D175" s="182"/>
      <c r="E175" s="182"/>
      <c r="F175" s="182"/>
      <c r="G175" s="182"/>
      <c r="H175" s="182"/>
      <c r="I175" s="245"/>
      <c r="J175" s="245"/>
      <c r="K175" s="245"/>
      <c r="L175" s="245"/>
      <c r="M175" s="245"/>
      <c r="N175" s="182"/>
      <c r="O175" s="182"/>
      <c r="P175" s="182"/>
      <c r="Q175" s="182"/>
      <c r="R175" s="182"/>
      <c r="S175" s="182"/>
      <c r="T175" s="182"/>
    </row>
    <row r="176" spans="1:20" ht="14.25" customHeight="1">
      <c r="A176" s="182"/>
      <c r="B176" s="182"/>
      <c r="C176" s="182"/>
      <c r="D176" s="182"/>
      <c r="E176" s="182"/>
      <c r="F176" s="182"/>
      <c r="G176" s="182"/>
      <c r="H176" s="182"/>
      <c r="I176" s="245"/>
      <c r="J176" s="245"/>
      <c r="K176" s="245"/>
      <c r="L176" s="245"/>
      <c r="M176" s="245"/>
      <c r="N176" s="182"/>
      <c r="O176" s="182"/>
      <c r="P176" s="182"/>
      <c r="Q176" s="182"/>
      <c r="R176" s="182"/>
      <c r="S176" s="182"/>
      <c r="T176" s="182"/>
    </row>
    <row r="177" spans="1:20" ht="14.25" customHeight="1">
      <c r="A177" s="182"/>
      <c r="B177" s="182"/>
      <c r="C177" s="182"/>
      <c r="D177" s="182"/>
      <c r="E177" s="182"/>
      <c r="F177" s="182"/>
      <c r="G177" s="182"/>
      <c r="H177" s="182"/>
      <c r="I177" s="245"/>
      <c r="J177" s="245"/>
      <c r="K177" s="245"/>
      <c r="L177" s="245"/>
      <c r="M177" s="245"/>
      <c r="N177" s="182"/>
      <c r="O177" s="182"/>
      <c r="P177" s="182"/>
      <c r="Q177" s="182"/>
      <c r="R177" s="182"/>
      <c r="S177" s="182"/>
      <c r="T177" s="182"/>
    </row>
    <row r="178" spans="1:20" ht="14.25" customHeight="1">
      <c r="A178" s="182"/>
      <c r="B178" s="182"/>
      <c r="C178" s="182"/>
      <c r="D178" s="182"/>
      <c r="E178" s="182"/>
      <c r="F178" s="182"/>
      <c r="G178" s="182"/>
      <c r="H178" s="182"/>
      <c r="I178" s="245"/>
      <c r="J178" s="245"/>
      <c r="K178" s="245"/>
      <c r="L178" s="245"/>
      <c r="M178" s="245"/>
      <c r="N178" s="182"/>
      <c r="O178" s="182"/>
      <c r="P178" s="182"/>
      <c r="Q178" s="182"/>
      <c r="R178" s="182"/>
      <c r="S178" s="182"/>
      <c r="T178" s="182"/>
    </row>
    <row r="179" spans="1:20" ht="14.25" customHeight="1">
      <c r="A179" s="182"/>
      <c r="B179" s="182"/>
      <c r="C179" s="182"/>
      <c r="D179" s="182"/>
      <c r="E179" s="182"/>
      <c r="F179" s="182"/>
      <c r="G179" s="182"/>
      <c r="H179" s="182"/>
      <c r="I179" s="245"/>
      <c r="J179" s="245"/>
      <c r="K179" s="245"/>
      <c r="L179" s="245"/>
      <c r="M179" s="245"/>
      <c r="N179" s="182"/>
      <c r="O179" s="182"/>
      <c r="P179" s="182"/>
      <c r="Q179" s="182"/>
      <c r="R179" s="182"/>
      <c r="S179" s="182"/>
      <c r="T179" s="182"/>
    </row>
    <row r="180" spans="1:20" ht="14.25" customHeight="1">
      <c r="A180" s="182"/>
      <c r="B180" s="182"/>
      <c r="C180" s="182"/>
      <c r="D180" s="182"/>
      <c r="E180" s="182"/>
      <c r="F180" s="182"/>
      <c r="G180" s="182"/>
      <c r="H180" s="182"/>
      <c r="I180" s="245"/>
      <c r="J180" s="245"/>
      <c r="K180" s="245"/>
      <c r="L180" s="245"/>
      <c r="M180" s="245"/>
      <c r="N180" s="182"/>
      <c r="O180" s="182"/>
      <c r="P180" s="182"/>
      <c r="Q180" s="182"/>
      <c r="R180" s="182"/>
      <c r="S180" s="182"/>
      <c r="T180" s="182"/>
    </row>
    <row r="181" spans="1:20" ht="14.25" customHeight="1">
      <c r="A181" s="182"/>
      <c r="B181" s="182"/>
      <c r="C181" s="182"/>
      <c r="D181" s="182"/>
      <c r="E181" s="182"/>
      <c r="F181" s="182"/>
      <c r="G181" s="182"/>
      <c r="H181" s="182"/>
      <c r="I181" s="245"/>
      <c r="J181" s="245"/>
      <c r="K181" s="245"/>
      <c r="L181" s="245"/>
      <c r="M181" s="245"/>
      <c r="N181" s="182"/>
      <c r="O181" s="182"/>
      <c r="P181" s="182"/>
      <c r="Q181" s="182"/>
      <c r="R181" s="182"/>
      <c r="S181" s="182"/>
      <c r="T181" s="182"/>
    </row>
    <row r="182" spans="1:20" ht="14.25" customHeight="1">
      <c r="A182" s="182"/>
      <c r="B182" s="182"/>
      <c r="C182" s="182"/>
      <c r="D182" s="182"/>
      <c r="E182" s="182"/>
      <c r="F182" s="182"/>
      <c r="G182" s="182"/>
      <c r="H182" s="182"/>
      <c r="I182" s="245"/>
      <c r="J182" s="245"/>
      <c r="K182" s="245"/>
      <c r="L182" s="245"/>
      <c r="M182" s="245"/>
      <c r="N182" s="182"/>
      <c r="O182" s="182"/>
      <c r="P182" s="182"/>
      <c r="Q182" s="182"/>
      <c r="R182" s="182"/>
      <c r="S182" s="182"/>
      <c r="T182" s="182"/>
    </row>
    <row r="183" spans="1:20" ht="14.25" customHeight="1">
      <c r="A183" s="182"/>
      <c r="B183" s="182"/>
      <c r="C183" s="182"/>
      <c r="D183" s="182"/>
      <c r="E183" s="182"/>
      <c r="F183" s="182"/>
      <c r="G183" s="182"/>
      <c r="H183" s="182"/>
      <c r="I183" s="245"/>
      <c r="J183" s="245"/>
      <c r="K183" s="245"/>
      <c r="L183" s="245"/>
      <c r="M183" s="245"/>
      <c r="N183" s="182"/>
      <c r="O183" s="182"/>
      <c r="P183" s="182"/>
      <c r="Q183" s="182"/>
      <c r="R183" s="182"/>
      <c r="S183" s="182"/>
      <c r="T183" s="182"/>
    </row>
    <row r="184" spans="1:20" ht="14.25" customHeight="1">
      <c r="A184" s="182"/>
      <c r="B184" s="182"/>
      <c r="C184" s="182"/>
      <c r="D184" s="182"/>
      <c r="E184" s="182"/>
      <c r="F184" s="182"/>
      <c r="G184" s="182"/>
      <c r="H184" s="182"/>
      <c r="I184" s="245"/>
      <c r="J184" s="245"/>
      <c r="K184" s="245"/>
      <c r="L184" s="245"/>
      <c r="M184" s="245"/>
      <c r="N184" s="182"/>
      <c r="O184" s="182"/>
      <c r="P184" s="182"/>
      <c r="Q184" s="182"/>
      <c r="R184" s="182"/>
      <c r="S184" s="182"/>
      <c r="T184" s="182"/>
    </row>
    <row r="185" spans="1:20" ht="14.25" customHeight="1">
      <c r="A185" s="182"/>
      <c r="B185" s="182"/>
      <c r="C185" s="182"/>
      <c r="D185" s="182"/>
      <c r="E185" s="182"/>
      <c r="F185" s="182"/>
      <c r="G185" s="182"/>
      <c r="H185" s="182"/>
      <c r="I185" s="245"/>
      <c r="J185" s="245"/>
      <c r="K185" s="245"/>
      <c r="L185" s="245"/>
      <c r="M185" s="245"/>
      <c r="N185" s="182"/>
      <c r="O185" s="182"/>
      <c r="P185" s="182"/>
      <c r="Q185" s="182"/>
      <c r="R185" s="182"/>
      <c r="S185" s="182"/>
      <c r="T185" s="182"/>
    </row>
    <row r="186" spans="1:20" ht="14.25" customHeight="1">
      <c r="A186" s="182"/>
      <c r="B186" s="182"/>
      <c r="C186" s="182"/>
      <c r="D186" s="182"/>
      <c r="E186" s="182"/>
      <c r="F186" s="182"/>
      <c r="G186" s="182"/>
      <c r="H186" s="182"/>
      <c r="I186" s="245"/>
      <c r="J186" s="245"/>
      <c r="K186" s="245"/>
      <c r="L186" s="245"/>
      <c r="M186" s="245"/>
      <c r="N186" s="182"/>
      <c r="O186" s="182"/>
      <c r="P186" s="182"/>
      <c r="Q186" s="182"/>
      <c r="R186" s="182"/>
      <c r="S186" s="182"/>
      <c r="T186" s="182"/>
    </row>
    <row r="187" spans="1:20" ht="14.25" customHeight="1">
      <c r="A187" s="182"/>
      <c r="B187" s="182"/>
      <c r="C187" s="182"/>
      <c r="D187" s="182"/>
      <c r="E187" s="182"/>
      <c r="F187" s="182"/>
      <c r="G187" s="182"/>
      <c r="H187" s="182"/>
      <c r="I187" s="245"/>
      <c r="J187" s="245"/>
      <c r="K187" s="245"/>
      <c r="L187" s="245"/>
      <c r="M187" s="245"/>
      <c r="N187" s="182"/>
      <c r="O187" s="182"/>
      <c r="P187" s="182"/>
      <c r="Q187" s="182"/>
      <c r="R187" s="182"/>
      <c r="S187" s="182"/>
      <c r="T187" s="182"/>
    </row>
    <row r="188" spans="1:20" ht="23.25" customHeight="1">
      <c r="A188" s="182"/>
      <c r="B188" s="182"/>
      <c r="C188" s="182"/>
      <c r="D188" s="182"/>
      <c r="E188" s="182"/>
      <c r="F188" s="182"/>
      <c r="G188" s="182"/>
      <c r="H188" s="182"/>
      <c r="I188" s="246"/>
      <c r="J188" s="245"/>
      <c r="K188" s="245"/>
      <c r="L188" s="245"/>
      <c r="M188" s="245"/>
      <c r="N188" s="182"/>
      <c r="O188" s="182"/>
      <c r="P188" s="182"/>
      <c r="Q188" s="182"/>
      <c r="R188" s="182"/>
      <c r="S188" s="182"/>
      <c r="T188" s="182"/>
    </row>
    <row r="189" spans="1:20" s="186" customFormat="1" ht="27.75" customHeight="1">
      <c r="A189" s="182"/>
      <c r="B189" s="182"/>
      <c r="C189" s="182"/>
      <c r="D189" s="182"/>
      <c r="E189" s="182"/>
      <c r="F189" s="182"/>
      <c r="G189" s="182"/>
      <c r="H189" s="182"/>
      <c r="I189" s="245"/>
      <c r="J189" s="246"/>
      <c r="K189" s="246"/>
      <c r="L189" s="246"/>
      <c r="M189" s="246"/>
      <c r="N189" s="185"/>
      <c r="O189" s="185"/>
      <c r="P189" s="185"/>
      <c r="Q189" s="185"/>
      <c r="R189" s="185"/>
      <c r="S189" s="185"/>
      <c r="T189" s="185"/>
    </row>
    <row r="190" spans="1:20" ht="57" customHeight="1">
      <c r="A190" s="182"/>
      <c r="B190" s="182"/>
      <c r="C190" s="182"/>
      <c r="D190" s="182"/>
      <c r="E190" s="182"/>
      <c r="F190" s="182"/>
      <c r="G190" s="182"/>
      <c r="H190" s="182"/>
      <c r="I190" s="245"/>
      <c r="J190" s="245"/>
      <c r="K190" s="245"/>
      <c r="L190" s="245"/>
      <c r="M190" s="245"/>
      <c r="N190" s="182"/>
      <c r="O190" s="182"/>
      <c r="P190" s="182"/>
      <c r="Q190" s="182"/>
      <c r="R190" s="182"/>
      <c r="S190" s="182"/>
      <c r="T190" s="182"/>
    </row>
    <row r="191" spans="1:20" ht="14.25" customHeight="1">
      <c r="A191" s="182"/>
      <c r="B191" s="182"/>
      <c r="C191" s="182"/>
      <c r="D191" s="182"/>
      <c r="E191" s="182"/>
      <c r="F191" s="182"/>
      <c r="G191" s="182"/>
      <c r="H191" s="182"/>
      <c r="I191" s="245"/>
      <c r="J191" s="245"/>
      <c r="K191" s="245"/>
      <c r="L191" s="245"/>
      <c r="M191" s="245"/>
      <c r="N191" s="182"/>
      <c r="O191" s="182"/>
      <c r="P191" s="182"/>
      <c r="Q191" s="182"/>
      <c r="R191" s="182"/>
      <c r="S191" s="182"/>
      <c r="T191" s="182"/>
    </row>
    <row r="192" spans="1:20" ht="14.25" customHeight="1">
      <c r="A192" s="182"/>
      <c r="B192" s="182"/>
      <c r="C192" s="182"/>
      <c r="D192" s="182"/>
      <c r="E192" s="182"/>
      <c r="F192" s="182"/>
      <c r="G192" s="182"/>
      <c r="H192" s="182"/>
      <c r="I192" s="245"/>
      <c r="J192" s="245"/>
      <c r="K192" s="245"/>
      <c r="L192" s="245"/>
      <c r="M192" s="245"/>
      <c r="N192" s="182"/>
      <c r="O192" s="182"/>
      <c r="P192" s="182"/>
      <c r="Q192" s="182"/>
      <c r="R192" s="182"/>
      <c r="S192" s="182"/>
      <c r="T192" s="182"/>
    </row>
    <row r="193" spans="1:20" ht="14.25" customHeight="1">
      <c r="A193" s="182"/>
      <c r="B193" s="182"/>
      <c r="C193" s="182"/>
      <c r="D193" s="182"/>
      <c r="E193" s="182"/>
      <c r="F193" s="182"/>
      <c r="G193" s="182"/>
      <c r="H193" s="182"/>
      <c r="I193" s="245"/>
      <c r="J193" s="245"/>
      <c r="K193" s="245"/>
      <c r="L193" s="245"/>
      <c r="M193" s="245"/>
      <c r="N193" s="182"/>
      <c r="O193" s="182"/>
      <c r="P193" s="182"/>
      <c r="Q193" s="182"/>
      <c r="R193" s="182"/>
      <c r="S193" s="182"/>
      <c r="T193" s="182"/>
    </row>
    <row r="194" spans="1:20" ht="14.25" customHeight="1">
      <c r="A194" s="182"/>
      <c r="B194" s="182"/>
      <c r="C194" s="182"/>
      <c r="D194" s="182"/>
      <c r="E194" s="182"/>
      <c r="F194" s="182"/>
      <c r="G194" s="182"/>
      <c r="H194" s="182"/>
      <c r="I194" s="245"/>
      <c r="J194" s="245"/>
      <c r="K194" s="245"/>
      <c r="L194" s="245"/>
      <c r="M194" s="245"/>
      <c r="N194" s="182"/>
      <c r="O194" s="182"/>
      <c r="P194" s="182"/>
      <c r="Q194" s="182"/>
      <c r="R194" s="182"/>
      <c r="S194" s="182"/>
      <c r="T194" s="182"/>
    </row>
    <row r="195" spans="1:20" ht="14.25" customHeight="1">
      <c r="A195" s="182"/>
      <c r="B195" s="182"/>
      <c r="C195" s="182"/>
      <c r="D195" s="182"/>
      <c r="E195" s="182"/>
      <c r="F195" s="182"/>
      <c r="G195" s="182"/>
      <c r="H195" s="182"/>
      <c r="I195" s="245"/>
      <c r="J195" s="245"/>
      <c r="K195" s="245"/>
      <c r="L195" s="245"/>
      <c r="M195" s="245"/>
      <c r="N195" s="182"/>
      <c r="O195" s="182"/>
      <c r="P195" s="182"/>
      <c r="Q195" s="182"/>
      <c r="R195" s="182"/>
      <c r="S195" s="182"/>
      <c r="T195" s="182"/>
    </row>
    <row r="196" spans="1:20" ht="26.25" customHeight="1">
      <c r="A196" s="182"/>
      <c r="B196" s="182"/>
      <c r="C196" s="182"/>
      <c r="D196" s="182"/>
      <c r="E196" s="182"/>
      <c r="F196" s="182"/>
      <c r="G196" s="182"/>
      <c r="H196" s="182"/>
      <c r="I196" s="245"/>
      <c r="J196" s="245"/>
      <c r="K196" s="245"/>
      <c r="L196" s="245"/>
      <c r="M196" s="245"/>
      <c r="N196" s="182"/>
      <c r="O196" s="182"/>
      <c r="P196" s="182"/>
      <c r="Q196" s="182"/>
      <c r="R196" s="182"/>
      <c r="S196" s="182"/>
      <c r="T196" s="182"/>
    </row>
    <row r="197" spans="1:20" ht="57" customHeight="1">
      <c r="A197" s="182"/>
      <c r="B197" s="182"/>
      <c r="C197" s="182"/>
      <c r="D197" s="182"/>
      <c r="E197" s="182"/>
      <c r="F197" s="182"/>
      <c r="G197" s="182"/>
      <c r="H197" s="182"/>
      <c r="I197" s="245"/>
      <c r="J197" s="245"/>
      <c r="K197" s="245"/>
      <c r="L197" s="245"/>
      <c r="M197" s="245"/>
      <c r="N197" s="182"/>
      <c r="O197" s="182"/>
      <c r="P197" s="182"/>
      <c r="Q197" s="182"/>
      <c r="R197" s="182"/>
      <c r="S197" s="182"/>
      <c r="T197" s="182"/>
    </row>
    <row r="198" spans="1:20" ht="14.25" customHeight="1">
      <c r="A198" s="182"/>
      <c r="B198" s="182"/>
      <c r="C198" s="182"/>
      <c r="D198" s="182"/>
      <c r="E198" s="182"/>
      <c r="F198" s="182"/>
      <c r="G198" s="182"/>
      <c r="H198" s="182"/>
      <c r="I198" s="245"/>
      <c r="J198" s="245"/>
      <c r="K198" s="245"/>
      <c r="L198" s="245"/>
      <c r="M198" s="245"/>
      <c r="N198" s="182"/>
      <c r="O198" s="182"/>
      <c r="P198" s="182"/>
      <c r="Q198" s="182"/>
      <c r="R198" s="182"/>
      <c r="S198" s="182"/>
      <c r="T198" s="182"/>
    </row>
    <row r="199" spans="1:20" ht="18" customHeight="1">
      <c r="A199" s="182"/>
      <c r="B199" s="182"/>
      <c r="C199" s="182"/>
      <c r="D199" s="182"/>
      <c r="E199" s="182"/>
      <c r="F199" s="182"/>
      <c r="G199" s="182"/>
      <c r="H199" s="182"/>
      <c r="I199" s="245"/>
      <c r="J199" s="245"/>
      <c r="K199" s="245"/>
      <c r="L199" s="245"/>
      <c r="M199" s="245"/>
      <c r="N199" s="182"/>
      <c r="O199" s="182"/>
      <c r="P199" s="182"/>
      <c r="Q199" s="182"/>
      <c r="R199" s="182"/>
      <c r="S199" s="182"/>
      <c r="T199" s="182"/>
    </row>
    <row r="200" spans="1:20" ht="18.75" customHeight="1">
      <c r="A200" s="182"/>
      <c r="B200" s="182"/>
      <c r="C200" s="182"/>
      <c r="D200" s="182"/>
      <c r="E200" s="182"/>
      <c r="F200" s="182"/>
      <c r="G200" s="182"/>
      <c r="H200" s="182"/>
      <c r="I200" s="245"/>
      <c r="J200" s="245"/>
      <c r="K200" s="245"/>
      <c r="L200" s="245"/>
      <c r="M200" s="182"/>
      <c r="N200" s="182"/>
      <c r="O200" s="182"/>
      <c r="P200" s="182"/>
      <c r="Q200" s="182"/>
      <c r="R200" s="182"/>
      <c r="S200" s="182"/>
      <c r="T200" s="182"/>
    </row>
    <row r="201" spans="1:20" ht="17.25" customHeight="1">
      <c r="A201" s="182"/>
      <c r="B201" s="182"/>
      <c r="C201" s="182"/>
      <c r="D201" s="182"/>
      <c r="E201" s="182"/>
      <c r="F201" s="182"/>
      <c r="G201" s="182"/>
      <c r="H201" s="182"/>
      <c r="I201" s="245"/>
      <c r="J201" s="245"/>
      <c r="K201" s="245"/>
      <c r="L201" s="245"/>
      <c r="M201" s="182"/>
      <c r="N201" s="182"/>
      <c r="O201" s="182"/>
      <c r="P201" s="182"/>
      <c r="Q201" s="182"/>
      <c r="R201" s="182"/>
      <c r="S201" s="182"/>
      <c r="T201" s="182"/>
    </row>
    <row r="202" spans="1:20" ht="14.25" customHeight="1">
      <c r="A202" s="182"/>
      <c r="B202" s="182"/>
      <c r="C202" s="182"/>
      <c r="D202" s="182"/>
      <c r="E202" s="182"/>
      <c r="F202" s="182"/>
      <c r="G202" s="182"/>
      <c r="H202" s="182"/>
      <c r="I202" s="245"/>
      <c r="J202" s="245"/>
      <c r="K202" s="245"/>
      <c r="L202" s="245"/>
      <c r="M202" s="182"/>
      <c r="N202" s="182"/>
      <c r="O202" s="182"/>
      <c r="P202" s="182"/>
      <c r="Q202" s="182"/>
      <c r="R202" s="182"/>
      <c r="S202" s="182"/>
      <c r="T202" s="182"/>
    </row>
    <row r="203" spans="1:20" ht="24.75" customHeight="1">
      <c r="A203" s="182"/>
      <c r="B203" s="182"/>
      <c r="C203" s="182"/>
      <c r="D203" s="182"/>
      <c r="E203" s="182"/>
      <c r="F203" s="182"/>
      <c r="G203" s="182"/>
      <c r="H203" s="182"/>
      <c r="I203" s="245"/>
      <c r="J203" s="245"/>
      <c r="K203" s="245"/>
      <c r="L203" s="245"/>
      <c r="M203" s="182"/>
      <c r="N203" s="182"/>
      <c r="O203" s="182"/>
      <c r="P203" s="182"/>
      <c r="Q203" s="182"/>
      <c r="R203" s="182"/>
      <c r="S203" s="182"/>
      <c r="T203" s="182"/>
    </row>
    <row r="204" spans="1:20" ht="54.75" customHeight="1">
      <c r="A204" s="182"/>
      <c r="B204" s="182"/>
      <c r="C204" s="182"/>
      <c r="D204" s="182"/>
      <c r="E204" s="182"/>
      <c r="F204" s="182"/>
      <c r="G204" s="182"/>
      <c r="H204" s="182"/>
      <c r="I204" s="245"/>
      <c r="J204" s="245"/>
      <c r="K204" s="245"/>
      <c r="L204" s="245"/>
      <c r="M204" s="182"/>
      <c r="N204" s="182"/>
      <c r="O204" s="182"/>
      <c r="P204" s="182"/>
      <c r="Q204" s="182"/>
      <c r="R204" s="182"/>
      <c r="S204" s="182"/>
      <c r="T204" s="182"/>
    </row>
    <row r="205" spans="1:20" ht="14.25" customHeight="1">
      <c r="A205" s="182"/>
      <c r="B205" s="182"/>
      <c r="C205" s="182"/>
      <c r="D205" s="182"/>
      <c r="E205" s="182"/>
      <c r="F205" s="182"/>
      <c r="G205" s="182"/>
      <c r="H205" s="182"/>
      <c r="I205" s="245"/>
      <c r="J205" s="245"/>
      <c r="K205" s="245"/>
      <c r="L205" s="245"/>
      <c r="M205" s="182"/>
      <c r="N205" s="182"/>
      <c r="O205" s="182"/>
      <c r="P205" s="182"/>
      <c r="Q205" s="182"/>
      <c r="R205" s="182"/>
      <c r="S205" s="182"/>
      <c r="T205" s="182"/>
    </row>
    <row r="206" spans="1:20" ht="14.25" customHeight="1">
      <c r="A206" s="182"/>
      <c r="B206" s="182"/>
      <c r="C206" s="182"/>
      <c r="D206" s="182"/>
      <c r="E206" s="182"/>
      <c r="F206" s="182"/>
      <c r="G206" s="182"/>
      <c r="H206" s="182"/>
      <c r="I206" s="245"/>
      <c r="J206" s="245"/>
      <c r="K206" s="245"/>
      <c r="L206" s="245"/>
      <c r="M206" s="182"/>
      <c r="N206" s="182"/>
      <c r="O206" s="182"/>
      <c r="P206" s="182"/>
      <c r="Q206" s="182"/>
      <c r="R206" s="182"/>
      <c r="S206" s="182"/>
      <c r="T206" s="182"/>
    </row>
    <row r="207" spans="1:20" ht="14.25" customHeight="1">
      <c r="A207" s="182"/>
      <c r="B207" s="182"/>
      <c r="C207" s="182"/>
      <c r="D207" s="182"/>
      <c r="E207" s="182"/>
      <c r="F207" s="182"/>
      <c r="G207" s="182"/>
      <c r="H207" s="182"/>
      <c r="I207" s="245"/>
      <c r="J207" s="245"/>
      <c r="K207" s="245"/>
      <c r="L207" s="245"/>
      <c r="M207" s="182"/>
      <c r="N207" s="182"/>
      <c r="O207" s="182"/>
      <c r="P207" s="182"/>
      <c r="Q207" s="182"/>
      <c r="R207" s="182"/>
      <c r="S207" s="182"/>
      <c r="T207" s="182"/>
    </row>
    <row r="208" spans="1:20" ht="14.25" customHeight="1">
      <c r="A208" s="182"/>
      <c r="B208" s="182"/>
      <c r="C208" s="182"/>
      <c r="D208" s="182"/>
      <c r="E208" s="182"/>
      <c r="F208" s="182"/>
      <c r="G208" s="182"/>
      <c r="H208" s="182"/>
      <c r="I208" s="245"/>
      <c r="J208" s="245"/>
      <c r="K208" s="245"/>
      <c r="L208" s="245"/>
      <c r="M208" s="182"/>
      <c r="N208" s="182"/>
      <c r="O208" s="182"/>
      <c r="P208" s="182"/>
      <c r="Q208" s="182"/>
      <c r="R208" s="182"/>
      <c r="S208" s="182"/>
      <c r="T208" s="182"/>
    </row>
    <row r="209" spans="1:20" ht="14.25" customHeight="1">
      <c r="A209" s="182"/>
      <c r="B209" s="182"/>
      <c r="C209" s="182"/>
      <c r="D209" s="182"/>
      <c r="E209" s="182"/>
      <c r="F209" s="182"/>
      <c r="G209" s="182"/>
      <c r="H209" s="182"/>
      <c r="I209" s="245"/>
      <c r="J209" s="245"/>
      <c r="K209" s="245"/>
      <c r="L209" s="245"/>
      <c r="M209" s="182"/>
      <c r="N209" s="182"/>
      <c r="O209" s="182"/>
      <c r="P209" s="182"/>
      <c r="Q209" s="182"/>
      <c r="R209" s="182"/>
      <c r="S209" s="182"/>
      <c r="T209" s="182"/>
    </row>
    <row r="210" spans="1:20" ht="30" customHeight="1">
      <c r="A210" s="182"/>
      <c r="B210" s="182"/>
      <c r="C210" s="182"/>
      <c r="D210" s="182"/>
      <c r="E210" s="182"/>
      <c r="F210" s="182"/>
      <c r="G210" s="182"/>
      <c r="H210" s="182"/>
      <c r="I210" s="245"/>
      <c r="J210" s="245"/>
      <c r="K210" s="245"/>
      <c r="L210" s="245"/>
      <c r="M210" s="182"/>
      <c r="N210" s="182"/>
      <c r="O210" s="182"/>
      <c r="P210" s="182"/>
      <c r="Q210" s="182"/>
      <c r="R210" s="182"/>
      <c r="S210" s="182"/>
      <c r="T210" s="182"/>
    </row>
    <row r="211" spans="1:20" ht="21.75" customHeight="1">
      <c r="A211" s="182"/>
      <c r="B211" s="182"/>
      <c r="C211" s="182"/>
      <c r="D211" s="182"/>
      <c r="E211" s="182"/>
      <c r="F211" s="182"/>
      <c r="G211" s="182"/>
      <c r="H211" s="182"/>
      <c r="I211" s="245"/>
      <c r="J211" s="245"/>
      <c r="K211" s="245"/>
      <c r="L211" s="245"/>
      <c r="M211" s="182"/>
      <c r="N211" s="182"/>
      <c r="O211" s="182"/>
      <c r="P211" s="182"/>
      <c r="Q211" s="182"/>
      <c r="R211" s="182"/>
      <c r="S211" s="182"/>
      <c r="T211" s="182"/>
    </row>
    <row r="212" spans="1:20" ht="14.25" customHeight="1">
      <c r="A212" s="182"/>
      <c r="B212" s="182"/>
      <c r="C212" s="182"/>
      <c r="D212" s="182"/>
      <c r="E212" s="182"/>
      <c r="F212" s="182"/>
      <c r="G212" s="182"/>
      <c r="H212" s="182"/>
      <c r="I212" s="245"/>
      <c r="J212" s="245"/>
      <c r="K212" s="245"/>
      <c r="L212" s="245"/>
      <c r="M212" s="182"/>
      <c r="N212" s="182"/>
      <c r="O212" s="182"/>
      <c r="P212" s="182"/>
      <c r="Q212" s="182"/>
      <c r="R212" s="182"/>
      <c r="S212" s="182"/>
      <c r="T212" s="182"/>
    </row>
    <row r="213" spans="1:20" ht="14.25" customHeight="1">
      <c r="A213" s="182"/>
      <c r="B213" s="182"/>
      <c r="C213" s="182"/>
      <c r="D213" s="182"/>
      <c r="E213" s="182"/>
      <c r="F213" s="182"/>
      <c r="G213" s="182"/>
      <c r="H213" s="182"/>
      <c r="I213" s="245"/>
      <c r="J213" s="245"/>
      <c r="K213" s="245"/>
      <c r="L213" s="245"/>
      <c r="M213" s="182"/>
      <c r="N213" s="182"/>
      <c r="O213" s="182"/>
      <c r="P213" s="182"/>
      <c r="Q213" s="182"/>
      <c r="R213" s="182"/>
      <c r="S213" s="182"/>
      <c r="T213" s="182"/>
    </row>
    <row r="214" spans="1:20" ht="14.25" customHeight="1">
      <c r="A214" s="182"/>
      <c r="B214" s="182"/>
      <c r="C214" s="182"/>
      <c r="D214" s="182"/>
      <c r="E214" s="182"/>
      <c r="F214" s="182"/>
      <c r="G214" s="182"/>
      <c r="H214" s="182"/>
      <c r="I214" s="245"/>
      <c r="J214" s="245"/>
      <c r="K214" s="245"/>
      <c r="L214" s="245"/>
      <c r="M214" s="182"/>
      <c r="N214" s="182"/>
      <c r="O214" s="182"/>
      <c r="P214" s="182"/>
      <c r="Q214" s="182"/>
      <c r="R214" s="182"/>
      <c r="S214" s="182"/>
      <c r="T214" s="182"/>
    </row>
    <row r="215" spans="1:20" ht="14.25" customHeight="1">
      <c r="A215" s="182"/>
      <c r="B215" s="182"/>
      <c r="C215" s="182"/>
      <c r="D215" s="182"/>
      <c r="E215" s="182"/>
      <c r="F215" s="182"/>
      <c r="G215" s="182"/>
      <c r="H215" s="182"/>
      <c r="I215" s="245"/>
      <c r="J215" s="245"/>
      <c r="K215" s="245"/>
      <c r="L215" s="245"/>
      <c r="M215" s="182"/>
      <c r="N215" s="182"/>
      <c r="O215" s="182"/>
      <c r="P215" s="182"/>
      <c r="Q215" s="182"/>
      <c r="R215" s="182"/>
      <c r="S215" s="182"/>
      <c r="T215" s="182"/>
    </row>
    <row r="216" spans="1:20" ht="14.25" customHeight="1">
      <c r="A216" s="182"/>
      <c r="B216" s="182"/>
      <c r="C216" s="182"/>
      <c r="D216" s="182"/>
      <c r="E216" s="182"/>
      <c r="F216" s="182"/>
      <c r="G216" s="182"/>
      <c r="H216" s="182"/>
      <c r="I216" s="245"/>
      <c r="J216" s="245"/>
      <c r="K216" s="245"/>
      <c r="L216" s="245"/>
      <c r="M216" s="182"/>
      <c r="N216" s="182"/>
      <c r="O216" s="182"/>
      <c r="P216" s="182"/>
      <c r="Q216" s="182"/>
      <c r="R216" s="182"/>
      <c r="S216" s="182"/>
      <c r="T216" s="182"/>
    </row>
    <row r="217" spans="1:20" ht="14.25" customHeight="1">
      <c r="A217" s="182"/>
      <c r="B217" s="182"/>
      <c r="C217" s="182"/>
      <c r="D217" s="182"/>
      <c r="E217" s="182"/>
      <c r="F217" s="182"/>
      <c r="G217" s="182"/>
      <c r="H217" s="182"/>
      <c r="I217" s="245"/>
      <c r="J217" s="245"/>
      <c r="K217" s="245"/>
      <c r="L217" s="245"/>
      <c r="M217" s="182"/>
      <c r="N217" s="182"/>
      <c r="O217" s="182"/>
      <c r="P217" s="182"/>
      <c r="Q217" s="182"/>
      <c r="R217" s="182"/>
      <c r="S217" s="182"/>
      <c r="T217" s="182"/>
    </row>
    <row r="218" spans="1:20" ht="14.25" customHeight="1">
      <c r="A218" s="182"/>
      <c r="B218" s="182"/>
      <c r="C218" s="182"/>
      <c r="D218" s="182"/>
      <c r="E218" s="182"/>
      <c r="F218" s="182"/>
      <c r="G218" s="182"/>
      <c r="H218" s="182"/>
      <c r="I218" s="245"/>
      <c r="J218" s="245"/>
      <c r="K218" s="245"/>
      <c r="L218" s="245"/>
      <c r="M218" s="182"/>
      <c r="N218" s="182"/>
      <c r="O218" s="182"/>
      <c r="P218" s="182"/>
      <c r="Q218" s="182"/>
      <c r="R218" s="182"/>
      <c r="S218" s="182"/>
      <c r="T218" s="182"/>
    </row>
    <row r="219" spans="1:20" ht="14.25" customHeight="1">
      <c r="A219" s="182"/>
      <c r="B219" s="182"/>
      <c r="C219" s="182"/>
      <c r="D219" s="182"/>
      <c r="E219" s="182"/>
      <c r="F219" s="182"/>
      <c r="G219" s="182"/>
      <c r="H219" s="182"/>
      <c r="I219" s="245"/>
      <c r="J219" s="245"/>
      <c r="K219" s="245"/>
      <c r="L219" s="245"/>
      <c r="M219" s="182"/>
      <c r="N219" s="182"/>
      <c r="O219" s="182"/>
      <c r="P219" s="182"/>
      <c r="Q219" s="182"/>
      <c r="R219" s="182"/>
      <c r="S219" s="182"/>
      <c r="T219" s="182"/>
    </row>
    <row r="220" spans="1:20" ht="14.25" customHeight="1">
      <c r="A220" s="182"/>
      <c r="B220" s="182"/>
      <c r="C220" s="182"/>
      <c r="D220" s="182"/>
      <c r="E220" s="182"/>
      <c r="F220" s="182"/>
      <c r="G220" s="182"/>
      <c r="H220" s="182"/>
      <c r="I220" s="245"/>
      <c r="J220" s="245"/>
      <c r="K220" s="245"/>
      <c r="L220" s="245"/>
      <c r="M220" s="182"/>
      <c r="N220" s="182"/>
      <c r="O220" s="182"/>
      <c r="P220" s="182"/>
      <c r="Q220" s="182"/>
      <c r="R220" s="182"/>
      <c r="S220" s="182"/>
      <c r="T220" s="182"/>
    </row>
    <row r="221" spans="1:20" ht="14.25" customHeight="1">
      <c r="A221" s="182"/>
      <c r="B221" s="182"/>
      <c r="C221" s="182"/>
      <c r="D221" s="182"/>
      <c r="E221" s="182"/>
      <c r="F221" s="182"/>
      <c r="G221" s="182"/>
      <c r="H221" s="182"/>
      <c r="I221" s="245"/>
      <c r="J221" s="245"/>
      <c r="K221" s="245"/>
      <c r="L221" s="245"/>
      <c r="M221" s="182"/>
      <c r="N221" s="182"/>
      <c r="O221" s="182"/>
      <c r="P221" s="182"/>
      <c r="Q221" s="182"/>
      <c r="R221" s="182"/>
      <c r="S221" s="182"/>
      <c r="T221" s="182"/>
    </row>
    <row r="222" spans="1:20" ht="14.25" customHeight="1">
      <c r="A222" s="182"/>
      <c r="B222" s="182"/>
      <c r="C222" s="182"/>
      <c r="D222" s="182"/>
      <c r="E222" s="182"/>
      <c r="F222" s="182"/>
      <c r="G222" s="182"/>
      <c r="H222" s="182"/>
      <c r="I222" s="245"/>
      <c r="J222" s="245"/>
      <c r="K222" s="245"/>
      <c r="L222" s="245"/>
      <c r="M222" s="182"/>
      <c r="N222" s="182"/>
      <c r="O222" s="182"/>
      <c r="P222" s="182"/>
      <c r="Q222" s="182"/>
      <c r="R222" s="182"/>
      <c r="S222" s="182"/>
      <c r="T222" s="182"/>
    </row>
    <row r="223" spans="1:20" ht="14.25" customHeight="1">
      <c r="A223" s="182"/>
      <c r="B223" s="182"/>
      <c r="C223" s="182"/>
      <c r="D223" s="182"/>
      <c r="E223" s="182"/>
      <c r="F223" s="182"/>
      <c r="G223" s="182"/>
      <c r="H223" s="182"/>
      <c r="I223" s="245"/>
      <c r="J223" s="245"/>
      <c r="K223" s="245"/>
      <c r="L223" s="245"/>
      <c r="M223" s="182"/>
      <c r="N223" s="182"/>
      <c r="O223" s="182"/>
      <c r="P223" s="182"/>
      <c r="Q223" s="182"/>
      <c r="R223" s="182"/>
      <c r="S223" s="182"/>
      <c r="T223" s="182"/>
    </row>
    <row r="224" spans="1:20" ht="14.25" customHeight="1">
      <c r="A224" s="182"/>
      <c r="B224" s="182"/>
      <c r="C224" s="182"/>
      <c r="D224" s="182"/>
      <c r="E224" s="182"/>
      <c r="F224" s="182"/>
      <c r="G224" s="182"/>
      <c r="H224" s="182"/>
      <c r="I224" s="245"/>
      <c r="J224" s="245"/>
      <c r="K224" s="245"/>
      <c r="L224" s="245"/>
      <c r="M224" s="182"/>
      <c r="N224" s="182"/>
      <c r="O224" s="182"/>
      <c r="P224" s="182"/>
      <c r="Q224" s="182"/>
      <c r="R224" s="182"/>
      <c r="S224" s="182"/>
      <c r="T224" s="182"/>
    </row>
    <row r="225" spans="1:20" ht="14.25" customHeight="1">
      <c r="A225" s="182"/>
      <c r="B225" s="182"/>
      <c r="C225" s="182"/>
      <c r="D225" s="182"/>
      <c r="E225" s="182"/>
      <c r="F225" s="182"/>
      <c r="G225" s="182"/>
      <c r="H225" s="182"/>
      <c r="I225" s="182"/>
      <c r="J225" s="245"/>
      <c r="K225" s="245"/>
      <c r="L225" s="245"/>
      <c r="M225" s="182"/>
      <c r="N225" s="182"/>
      <c r="O225" s="182"/>
      <c r="P225" s="182"/>
      <c r="Q225" s="182"/>
      <c r="R225" s="182"/>
      <c r="S225" s="182"/>
      <c r="T225" s="182"/>
    </row>
    <row r="226" spans="1:20" ht="14.25" customHeight="1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</row>
    <row r="227" spans="1:20" ht="14.25" customHeight="1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</row>
    <row r="228" spans="1:20" ht="14.25" customHeight="1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</row>
    <row r="229" spans="1:20" ht="14.25" customHeight="1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</row>
    <row r="230" spans="1:20" ht="14.25" customHeight="1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</row>
    <row r="231" spans="1:20" ht="14.25" customHeight="1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</row>
    <row r="232" spans="1:20" ht="14.25" customHeight="1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</row>
    <row r="233" spans="1:20" ht="14.25" customHeight="1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</row>
    <row r="234" spans="1:20" ht="14.25" customHeight="1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</row>
    <row r="235" spans="1:20" ht="14.25" customHeight="1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</row>
    <row r="236" spans="1:20" ht="14.25" customHeight="1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</row>
    <row r="237" spans="1:20" ht="14.25" customHeight="1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</row>
    <row r="238" spans="1:20" ht="14.25" customHeight="1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</row>
    <row r="239" spans="1:20" ht="14.25" customHeight="1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</row>
    <row r="240" spans="1:20" ht="14.25" customHeight="1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</row>
    <row r="241" spans="1:20" ht="14.25" customHeight="1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</row>
    <row r="242" spans="1:20" ht="14.25" customHeight="1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</row>
    <row r="243" spans="1:20" ht="14.25" customHeight="1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</row>
    <row r="244" spans="1:20" ht="14.25" customHeight="1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</row>
    <row r="245" spans="1:20" ht="14.25" customHeight="1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</row>
    <row r="246" spans="1:20" ht="14.25" customHeight="1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</row>
    <row r="247" spans="1:20" ht="14.25" customHeight="1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</row>
    <row r="248" spans="1:20" ht="14.25" customHeight="1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</row>
    <row r="249" spans="1:20" ht="14.25" customHeight="1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</row>
    <row r="250" spans="1:20" ht="14.25" customHeight="1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</row>
    <row r="251" spans="1:20" ht="14.25" customHeight="1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</row>
    <row r="252" spans="1:20" ht="14.25" customHeight="1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</row>
    <row r="253" spans="1:20" ht="14.25" customHeight="1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</row>
    <row r="254" spans="1:20" ht="14.25" customHeight="1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</row>
    <row r="255" spans="1:20" ht="14.25" customHeight="1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</row>
    <row r="256" spans="1:20" ht="14.25" customHeight="1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</row>
    <row r="257" spans="1:20" ht="14.25" customHeight="1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</row>
    <row r="258" spans="1:20" ht="14.25" customHeight="1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</row>
    <row r="259" spans="1:20" ht="14.25" customHeight="1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</row>
    <row r="260" spans="1:20" ht="14.25" customHeight="1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</row>
    <row r="261" spans="1:20" ht="14.25" customHeight="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</row>
    <row r="262" spans="1:20" ht="14.25" customHeight="1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</row>
    <row r="263" spans="1:20" ht="14.25" customHeight="1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</row>
    <row r="264" spans="1:20" ht="14.25" customHeigh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</row>
    <row r="265" spans="1:20" ht="14.25" customHeigh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</row>
    <row r="266" spans="1:20" ht="14.25" customHeight="1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</row>
    <row r="267" spans="1:20" ht="14.25" customHeight="1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</row>
    <row r="268" spans="1:20" ht="14.25" customHeight="1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</row>
    <row r="269" spans="1:20" ht="14.25" customHeight="1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</row>
    <row r="270" spans="1:20" ht="14.25" customHeight="1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</row>
    <row r="271" spans="1:20" ht="14.25" customHeight="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</row>
    <row r="272" spans="1:20" ht="14.25" customHeigh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</row>
    <row r="273" spans="1:20" ht="14.25" customHeight="1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</row>
    <row r="274" spans="1:20" ht="14.25" customHeigh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</row>
    <row r="275" spans="1:20" ht="14.25" customHeight="1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</row>
    <row r="276" spans="1:20" ht="14.25" customHeight="1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</row>
    <row r="277" spans="1:20" ht="14.25" customHeight="1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</row>
    <row r="278" spans="1:20" ht="14.25" customHeigh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</row>
    <row r="279" spans="1:20" ht="14.25" customHeigh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</row>
    <row r="280" spans="1:20" ht="14.25" customHeigh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</row>
    <row r="281" spans="1:20" ht="14.25" customHeigh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</row>
    <row r="282" spans="1:20" ht="14.25" customHeight="1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</row>
    <row r="283" spans="1:20" ht="14.25" customHeight="1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</row>
    <row r="284" spans="1:20" ht="14.25" customHeigh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</row>
    <row r="285" spans="1:20" ht="14.25" customHeigh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</row>
    <row r="286" spans="1:20" ht="14.25" customHeight="1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</row>
    <row r="287" spans="1:20" ht="14.25" customHeight="1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</row>
    <row r="288" spans="1:20" ht="14.25" customHeight="1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</row>
    <row r="289" spans="1:20" ht="14.25" customHeight="1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</row>
    <row r="290" spans="1:20" ht="14.25" customHeight="1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</row>
    <row r="291" spans="1:20" ht="14.25" customHeight="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</row>
    <row r="292" spans="1:20" ht="14.25" customHeight="1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</row>
    <row r="293" spans="1:20" ht="14.25" customHeight="1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</row>
    <row r="294" spans="1:20" ht="14.25" customHeight="1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</row>
    <row r="295" spans="1:20" ht="14.25" customHeigh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</row>
    <row r="296" spans="1:20" ht="14.25" customHeigh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</row>
    <row r="297" spans="1:20" ht="14.25" customHeight="1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</row>
    <row r="298" spans="1:20" ht="14.25" customHeight="1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</row>
    <row r="299" spans="1:20" ht="14.25" customHeight="1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</row>
    <row r="300" spans="1:20" ht="14.25" customHeight="1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</row>
    <row r="301" spans="1:20" ht="14.25" customHeight="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</row>
    <row r="302" spans="1:20" ht="14.25" customHeight="1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</row>
    <row r="303" spans="1:20" ht="14.25" customHeight="1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</row>
    <row r="304" spans="1:20" ht="14.25" customHeight="1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</row>
    <row r="305" spans="1:20" ht="14.25" customHeight="1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</row>
    <row r="306" spans="1:20" ht="14.25" customHeight="1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</row>
    <row r="307" spans="1:20" ht="14.25" customHeight="1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</row>
    <row r="308" spans="1:20" ht="14.25" customHeight="1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</row>
    <row r="309" spans="1:20" ht="14.25" customHeight="1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</row>
    <row r="310" spans="1:20" ht="14.25" customHeight="1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</row>
    <row r="311" spans="1:20" ht="14.25" customHeight="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</row>
    <row r="312" spans="1:20" ht="14.25" customHeight="1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</row>
    <row r="313" spans="1:20" ht="14.25" customHeight="1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</row>
    <row r="314" spans="1:20" ht="14.25" customHeight="1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</row>
    <row r="315" spans="1:20" ht="14.25" customHeight="1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</row>
    <row r="316" spans="1:20" ht="14.25" customHeight="1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</row>
    <row r="317" spans="1:20" ht="14.25" customHeight="1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</row>
    <row r="318" spans="1:20" ht="14.25" customHeight="1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</row>
    <row r="319" spans="1:20" ht="14.25" customHeight="1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</row>
    <row r="320" spans="1:20" ht="14.25" customHeight="1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</row>
    <row r="321" spans="1:20" ht="14.25" customHeight="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</row>
    <row r="322" spans="1:20" ht="14.25" customHeight="1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</row>
    <row r="323" spans="1:20" ht="14.25" customHeight="1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</row>
    <row r="324" spans="1:20" ht="14.25" customHeight="1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</row>
    <row r="325" spans="1:20" ht="14.25" customHeight="1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</row>
    <row r="326" spans="1:20" ht="14.25" customHeight="1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</row>
    <row r="327" spans="1:20" ht="14.25" customHeight="1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</row>
    <row r="328" spans="1:20" ht="14.25" customHeight="1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</row>
    <row r="329" spans="1:20" ht="14.25" customHeight="1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</row>
    <row r="330" spans="1:20" ht="14.25" customHeight="1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</row>
    <row r="331" spans="1:20" ht="14.25" customHeight="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</row>
    <row r="332" spans="1:20" ht="14.25" customHeight="1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</row>
    <row r="333" spans="1:20" ht="14.25" customHeight="1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</row>
    <row r="334" spans="1:20" ht="14.25" customHeight="1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</row>
    <row r="335" spans="1:20" ht="14.25" customHeight="1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</row>
    <row r="336" spans="1:20" ht="14.25" customHeight="1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</row>
    <row r="337" spans="1:20" ht="14.25" customHeight="1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</row>
    <row r="338" spans="1:20" ht="14.25" customHeight="1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</row>
    <row r="339" spans="1:20" ht="14.25" customHeight="1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</row>
    <row r="340" spans="1:20" ht="14.25" customHeight="1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</row>
    <row r="341" spans="1:20" ht="14.25" customHeight="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</row>
    <row r="342" spans="1:20" ht="14.25" customHeight="1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</row>
    <row r="343" spans="1:20" ht="14.25" customHeight="1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</row>
    <row r="344" spans="1:20" ht="14.25" customHeight="1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</row>
    <row r="345" spans="1:20" ht="14.25" customHeight="1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</row>
    <row r="346" spans="1:20" ht="14.25" customHeight="1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</row>
    <row r="347" spans="1:20" ht="14.25" customHeight="1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</row>
    <row r="348" spans="1:20" ht="14.25" customHeight="1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</row>
    <row r="349" spans="1:20" ht="14.25" customHeight="1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</row>
    <row r="350" spans="1:20" ht="14.25" customHeight="1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</row>
    <row r="351" spans="1:20" ht="14.25" customHeight="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</row>
    <row r="352" spans="1:20" ht="14.25" customHeight="1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</row>
    <row r="353" spans="1:20" ht="14.25" customHeight="1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</row>
    <row r="354" spans="1:20" ht="14.25" customHeight="1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</row>
    <row r="355" spans="1:20" ht="14.25" customHeight="1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</row>
    <row r="356" spans="1:20" ht="14.25" customHeight="1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</row>
    <row r="357" spans="1:20" ht="14.25" customHeight="1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</row>
    <row r="358" spans="1:20" ht="14.25" customHeight="1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</row>
    <row r="359" spans="1:20" ht="14.25" customHeight="1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</row>
    <row r="360" spans="1:20" ht="14.25" customHeight="1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</row>
    <row r="361" spans="1:20" ht="14.25" customHeight="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</row>
    <row r="362" spans="1:20" ht="14.25" customHeight="1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</row>
    <row r="363" spans="1:20" ht="14.25" customHeight="1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</row>
    <row r="364" spans="1:20" ht="14.25" customHeight="1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</row>
    <row r="365" spans="1:20" ht="14.25" customHeight="1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</row>
    <row r="366" spans="1:20" ht="14.25" customHeight="1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</row>
    <row r="367" spans="1:20" ht="14.25" customHeight="1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</row>
    <row r="368" spans="1:20" ht="14.25" customHeight="1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</row>
    <row r="369" spans="1:20" ht="14.25" customHeight="1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</row>
    <row r="370" spans="1:20" ht="14.25" customHeight="1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</row>
    <row r="371" spans="1:20" ht="14.25" customHeight="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</row>
    <row r="372" spans="1:20" ht="14.25" customHeight="1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</row>
    <row r="373" spans="1:20" ht="14.25" customHeight="1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</row>
    <row r="374" spans="1:20" ht="14.25" customHeight="1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</row>
    <row r="375" spans="1:20" ht="14.25" customHeight="1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</row>
    <row r="376" spans="1:20" ht="14.25" customHeight="1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</row>
    <row r="377" spans="1:20" ht="14.25" customHeight="1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</row>
    <row r="378" spans="1:20" ht="14.25" customHeight="1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</row>
    <row r="379" spans="1:20" ht="14.25" customHeight="1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</row>
    <row r="380" spans="1:20" ht="14.25" customHeight="1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</row>
    <row r="381" spans="1:20" ht="14.25" customHeight="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</row>
    <row r="382" spans="1:20" ht="14.25" customHeight="1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</row>
    <row r="383" spans="1:20" ht="14.25" customHeight="1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</row>
    <row r="384" spans="1:20" ht="14.25" customHeight="1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</row>
    <row r="385" spans="1:20" ht="14.25" customHeight="1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</row>
    <row r="386" spans="1:20" ht="14.25" customHeight="1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</row>
    <row r="387" spans="1:20" ht="14.25" customHeight="1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</row>
    <row r="388" spans="1:20" ht="14.25" customHeight="1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</row>
    <row r="389" spans="1:20" ht="14.25" customHeight="1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</row>
    <row r="390" spans="1:20" ht="14.25" customHeight="1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</row>
    <row r="391" spans="1:20" ht="14.25" customHeight="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</row>
    <row r="392" spans="1:20" ht="14.25" customHeight="1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</row>
    <row r="393" spans="1:20" ht="14.25" customHeight="1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</row>
    <row r="394" spans="1:20" ht="14.25" customHeight="1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</row>
    <row r="395" spans="1:20" ht="14.25" customHeight="1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</row>
    <row r="396" spans="1:20" ht="14.25" customHeight="1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</row>
    <row r="397" spans="1:20" ht="14.25" customHeight="1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</row>
    <row r="398" spans="1:20" ht="14.25" customHeight="1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</row>
    <row r="399" spans="1:20" ht="14.25" customHeight="1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</row>
    <row r="400" spans="1:20" ht="14.25" customHeight="1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</row>
    <row r="401" spans="1:20" ht="14.25" customHeight="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</row>
    <row r="402" spans="1:20" ht="14.25" customHeight="1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</row>
    <row r="403" spans="1:20" ht="14.25" customHeight="1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</row>
    <row r="404" spans="1:20" ht="14.25" customHeight="1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</row>
    <row r="405" spans="1:20" ht="14.25" customHeight="1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</row>
    <row r="406" spans="1:20" ht="14.25" customHeight="1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</row>
    <row r="407" spans="1:20" ht="14.25" customHeight="1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</row>
    <row r="408" spans="1:20" ht="14.25" customHeight="1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</row>
    <row r="409" spans="1:20" ht="14.25" customHeight="1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</row>
    <row r="410" spans="1:20" ht="14.25" customHeight="1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</row>
    <row r="411" spans="1:20" ht="14.25" customHeight="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</row>
    <row r="412" spans="1:20" ht="14.25" customHeight="1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</row>
    <row r="413" spans="1:20" ht="14.25" customHeight="1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</row>
    <row r="414" spans="1:20" ht="14.25" customHeight="1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</row>
    <row r="415" spans="1:20" ht="14.25" customHeight="1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</row>
    <row r="416" spans="1:20" ht="14.25" customHeight="1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</row>
    <row r="417" spans="1:20" ht="14.25" customHeight="1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</row>
    <row r="418" spans="1:20" ht="14.25" customHeight="1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</row>
    <row r="419" spans="1:20" ht="14.25" customHeight="1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</row>
    <row r="420" spans="1:20" ht="14.25" customHeight="1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</row>
    <row r="421" spans="1:20" ht="14.25" customHeight="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</row>
    <row r="422" spans="1:20" ht="14.25" customHeight="1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</row>
    <row r="423" spans="1:20" ht="14.25" customHeight="1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</row>
    <row r="424" spans="1:20" ht="14.25" customHeight="1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</row>
    <row r="425" spans="1:20" ht="14.25" customHeight="1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</row>
    <row r="426" spans="1:20" ht="14.25" customHeight="1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</row>
    <row r="427" spans="1:20" ht="14.25" customHeight="1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</row>
    <row r="428" spans="1:20" ht="14.25" customHeight="1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</row>
    <row r="429" spans="1:20" ht="14.25" customHeight="1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</row>
    <row r="430" spans="1:20" ht="14.25" customHeight="1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</row>
    <row r="431" spans="1:20" ht="14.25" customHeight="1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</row>
    <row r="432" spans="1:20" ht="14.25" customHeight="1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</row>
    <row r="433" spans="1:20" ht="14.25" customHeight="1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</row>
    <row r="434" spans="1:20" ht="14.25" customHeight="1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</row>
    <row r="435" spans="1:20" ht="14.25" customHeight="1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</row>
    <row r="436" spans="1:20" ht="14.25" customHeight="1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</row>
    <row r="437" spans="1:20" ht="14.25" customHeight="1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</row>
    <row r="438" spans="1:20" ht="14.25" customHeight="1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</row>
    <row r="439" spans="1:20" ht="14.25" customHeight="1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</row>
    <row r="440" spans="1:20" ht="14.25" customHeight="1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</row>
    <row r="441" spans="1:20" ht="14.25" customHeight="1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</row>
    <row r="442" spans="1:20" ht="14.25" customHeight="1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</row>
    <row r="443" spans="1:20" ht="14.25" customHeight="1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</row>
    <row r="444" spans="1:20" ht="14.25" customHeight="1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</row>
    <row r="445" spans="1:20" ht="14.25" customHeight="1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</row>
    <row r="446" spans="1:20" ht="14.25" customHeight="1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</row>
    <row r="447" spans="1:20" ht="14.25" customHeight="1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</row>
    <row r="448" spans="1:20" ht="14.25" customHeight="1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</row>
    <row r="449" spans="1:20" ht="14.25" customHeight="1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</row>
    <row r="450" spans="1:20" ht="14.25" customHeight="1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</row>
    <row r="451" spans="1:20" ht="14.25" customHeight="1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</row>
    <row r="452" spans="1:20" ht="14.25" customHeight="1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</row>
    <row r="453" spans="1:20" ht="14.25" customHeight="1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</row>
    <row r="454" spans="1:20" ht="14.25" customHeight="1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</row>
    <row r="455" spans="1:20" ht="14.25" customHeight="1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</row>
    <row r="456" spans="1:20" ht="14.25" customHeight="1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</row>
    <row r="457" spans="1:20" ht="14.25" customHeight="1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</row>
    <row r="458" spans="1:20" ht="14.25" customHeight="1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</row>
    <row r="459" spans="1:20" ht="14.25" customHeight="1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</row>
    <row r="460" spans="1:20" ht="14.25" customHeight="1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</row>
    <row r="461" spans="1:20" ht="14.25" customHeight="1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</row>
    <row r="462" spans="1:20" ht="14.25" customHeight="1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</row>
    <row r="463" spans="1:20" ht="14.25" customHeight="1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</row>
    <row r="464" spans="1:20" ht="14.25" customHeight="1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</row>
    <row r="465" spans="1:20" ht="14.25" customHeight="1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</row>
    <row r="466" spans="1:20" ht="14.25" customHeight="1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</row>
    <row r="467" spans="1:20" ht="14.25" customHeight="1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</row>
    <row r="468" spans="1:20" ht="14.25" customHeight="1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</row>
    <row r="469" spans="1:20" ht="14.25" customHeight="1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</row>
    <row r="470" spans="1:20" ht="14.25" customHeight="1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</row>
    <row r="471" spans="1:20" ht="14.25" customHeight="1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</row>
    <row r="472" spans="1:20" ht="14.25" customHeight="1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</row>
    <row r="473" spans="1:20" ht="14.25" customHeight="1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</row>
    <row r="474" spans="1:20" ht="14.25" customHeight="1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</row>
    <row r="475" spans="1:20" ht="14.25" customHeight="1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</row>
    <row r="476" spans="1:20" ht="14.25" customHeight="1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</row>
    <row r="477" spans="1:20" ht="14.25" customHeight="1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</row>
    <row r="478" spans="1:20" ht="14.25" customHeight="1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</row>
    <row r="479" spans="1:20" ht="14.25" customHeight="1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</row>
    <row r="480" spans="1:20" ht="14.25" customHeight="1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</row>
    <row r="481" spans="1:20" ht="14.25" customHeight="1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</row>
    <row r="482" spans="1:20" ht="14.25" customHeight="1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</row>
    <row r="483" spans="1:20" ht="14.25" customHeight="1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</row>
    <row r="484" spans="1:20" ht="14.25" customHeight="1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</row>
    <row r="485" spans="1:20" ht="14.25" customHeight="1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</row>
    <row r="486" spans="1:20" ht="14.25" customHeight="1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</row>
    <row r="487" spans="1:20" ht="14.25" customHeight="1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</row>
    <row r="488" spans="1:20" ht="14.25" customHeight="1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</row>
    <row r="489" spans="1:20" ht="14.25" customHeight="1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</row>
    <row r="490" spans="1:20" ht="14.25" customHeight="1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</row>
    <row r="491" spans="1:20" ht="14.25" customHeight="1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</row>
    <row r="492" spans="1:20" ht="14.25" customHeight="1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</row>
    <row r="493" spans="1:20" ht="14.25" customHeight="1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</row>
    <row r="494" spans="1:20" ht="14.25" customHeight="1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</row>
    <row r="495" spans="1:20" ht="14.25" customHeight="1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</row>
    <row r="496" spans="1:20" ht="14.25" customHeight="1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</row>
    <row r="497" spans="1:20" ht="14.25" customHeight="1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</row>
    <row r="498" spans="1:20" ht="14.25" customHeight="1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</row>
    <row r="499" spans="1:20" ht="14.25" customHeight="1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</row>
    <row r="500" spans="1:20" ht="14.25" customHeight="1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</row>
    <row r="501" spans="1:20" ht="14.25" customHeight="1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</row>
    <row r="502" spans="1:20" ht="14.25" customHeight="1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</row>
    <row r="503" spans="1:20" ht="14.25" customHeight="1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</row>
    <row r="504" spans="1:20" ht="14.25" customHeight="1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</row>
    <row r="505" spans="1:20" ht="14.25" customHeight="1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</row>
    <row r="506" spans="1:20" ht="14.25" customHeight="1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</row>
    <row r="507" spans="1:20" ht="14.25" customHeight="1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</row>
    <row r="508" spans="1:20" ht="14.25" customHeight="1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</row>
    <row r="509" spans="1:20" ht="14.25" customHeight="1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</row>
    <row r="510" spans="1:20" ht="14.25" customHeight="1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</row>
    <row r="511" spans="1:20" ht="14.25" customHeight="1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</row>
    <row r="512" spans="1:20" ht="14.25" customHeight="1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</row>
    <row r="513" spans="1:20" ht="14.25" customHeight="1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</row>
    <row r="514" spans="1:20" ht="14.25" customHeight="1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</row>
    <row r="515" spans="1:20" ht="14.25" customHeight="1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</row>
    <row r="516" spans="1:20" ht="14.25" customHeight="1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</row>
    <row r="517" spans="1:20" ht="14.25" customHeight="1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</row>
    <row r="518" spans="1:20" ht="14.25" customHeight="1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</row>
    <row r="519" spans="1:20" ht="14.25" customHeight="1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</row>
    <row r="520" spans="1:20" ht="14.25" customHeight="1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</row>
    <row r="521" spans="1:20" ht="14.25" customHeight="1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</row>
    <row r="522" spans="1:20" ht="14.25" customHeight="1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</row>
    <row r="523" spans="1:20" ht="14.25" customHeight="1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</row>
    <row r="524" spans="1:20" ht="14.25" customHeight="1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</row>
    <row r="525" spans="1:20" ht="14.25" customHeight="1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</row>
    <row r="526" spans="1:20" ht="14.25" customHeight="1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</row>
    <row r="527" spans="1:20" ht="14.25" customHeight="1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</row>
    <row r="528" spans="1:20" ht="14.25" customHeight="1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</row>
    <row r="529" spans="1:20" ht="14.25" customHeight="1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</row>
    <row r="530" spans="1:20" ht="14.25" customHeight="1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</row>
    <row r="531" spans="1:20" ht="14.25" customHeight="1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</row>
    <row r="532" spans="1:20" ht="14.25" customHeight="1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</row>
    <row r="533" spans="1:20" ht="14.25" customHeight="1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</row>
    <row r="534" spans="1:20" ht="14.25" customHeight="1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</row>
    <row r="535" spans="1:20" ht="14.25" customHeight="1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</row>
    <row r="536" spans="1:20" ht="14.25" customHeight="1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</row>
    <row r="537" spans="1:20" ht="14.25" customHeight="1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</row>
    <row r="538" spans="1:20" ht="14.25" customHeight="1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</row>
    <row r="539" spans="1:20" ht="14.25" customHeight="1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</row>
    <row r="540" spans="1:20" ht="14.25" customHeight="1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</row>
    <row r="541" spans="1:20" ht="14.25" customHeight="1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</row>
    <row r="542" spans="1:20" ht="14.25" customHeight="1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</row>
    <row r="543" spans="1:20" ht="14.25" customHeight="1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</row>
    <row r="544" spans="1:20" ht="14.25" customHeight="1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</row>
    <row r="545" spans="1:20" ht="14.25" customHeight="1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</row>
    <row r="546" spans="1:20" ht="14.25" customHeight="1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</row>
    <row r="547" spans="1:20" ht="14.25" customHeight="1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</row>
    <row r="548" spans="1:20" ht="14.25" customHeight="1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</row>
    <row r="549" spans="1:20" ht="14.25" customHeight="1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</row>
    <row r="550" spans="1:20" ht="14.25" customHeight="1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</row>
    <row r="551" spans="1:20" ht="14.25" customHeight="1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</row>
    <row r="552" spans="1:20" ht="14.25" customHeight="1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</row>
    <row r="553" spans="1:20" ht="14.25" customHeight="1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</row>
    <row r="554" spans="1:20" ht="14.25" customHeight="1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</row>
    <row r="555" spans="1:20" ht="14.25" customHeight="1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</row>
    <row r="556" spans="1:20" ht="14.25" customHeight="1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</row>
    <row r="557" spans="1:20" ht="14.25" customHeight="1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</row>
    <row r="558" spans="1:20" ht="14.25" customHeight="1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</row>
    <row r="559" spans="1:20" ht="14.25" customHeight="1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</row>
    <row r="560" spans="1:20" ht="14.25" customHeight="1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</row>
    <row r="561" spans="1:20" ht="14.25" customHeight="1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</row>
    <row r="562" spans="1:20" ht="14.25" customHeight="1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</row>
    <row r="563" spans="1:20" ht="14.25" customHeight="1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</row>
    <row r="564" spans="1:20" ht="14.25" customHeight="1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</row>
    <row r="565" spans="1:20" ht="14.25" customHeight="1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</row>
    <row r="566" spans="1:20" ht="14.25" customHeight="1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</row>
    <row r="567" spans="1:20" ht="14.25" customHeight="1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</row>
    <row r="568" spans="1:20" ht="14.25" customHeight="1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</row>
    <row r="569" spans="1:20" ht="14.25" customHeight="1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</row>
    <row r="570" spans="1:20" ht="14.25" customHeight="1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</row>
    <row r="571" spans="1:20" ht="14.25" customHeight="1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</row>
    <row r="572" spans="1:20" ht="14.25" customHeight="1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</row>
    <row r="573" spans="1:20" ht="14.25" customHeight="1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</row>
    <row r="574" spans="1:20" ht="14.25" customHeight="1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</row>
    <row r="575" spans="1:20" ht="14.25" customHeight="1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</row>
    <row r="576" spans="1:20" ht="14.25" customHeight="1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</row>
    <row r="577" spans="1:20" ht="14.25" customHeight="1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</row>
    <row r="578" spans="1:20" ht="14.25" customHeight="1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</row>
    <row r="579" spans="1:20" ht="14.25" customHeight="1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</row>
    <row r="580" spans="1:20" ht="14.25" customHeight="1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</row>
    <row r="581" spans="1:20" ht="14.25" customHeight="1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</row>
    <row r="582" spans="1:20" ht="14.25" customHeight="1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</row>
    <row r="583" spans="1:20" ht="14.25" customHeight="1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</row>
    <row r="584" spans="1:20" ht="14.25" customHeight="1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</row>
    <row r="585" spans="1:20" ht="14.25" customHeight="1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</row>
    <row r="586" spans="1:20" ht="14.25" customHeight="1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</row>
    <row r="587" spans="1:20" ht="14.25" customHeight="1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</row>
    <row r="588" spans="1:20" ht="14.25" customHeight="1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</row>
    <row r="589" spans="1:20" ht="14.25" customHeight="1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</row>
    <row r="590" spans="1:20" ht="14.25" customHeight="1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</row>
    <row r="591" spans="1:20" ht="14.25" customHeight="1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</row>
    <row r="592" spans="1:20" ht="14.25" customHeight="1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</row>
    <row r="593" spans="1:20" ht="14.25" customHeight="1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</row>
    <row r="594" spans="1:20" ht="14.25" customHeight="1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</row>
    <row r="595" spans="1:20" ht="14.25" customHeight="1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</row>
    <row r="596" spans="1:20" ht="14.25" customHeight="1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</row>
    <row r="597" spans="1:20" ht="14.25" customHeight="1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</row>
    <row r="598" spans="1:20" ht="14.25" customHeight="1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</row>
    <row r="599" spans="1:20" ht="14.25" customHeight="1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</row>
    <row r="600" spans="1:20" ht="14.25" customHeight="1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</row>
    <row r="601" spans="1:20" ht="14.25" customHeight="1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</row>
    <row r="602" spans="1:20" ht="14.25" customHeight="1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</row>
    <row r="603" spans="1:20" ht="14.25" customHeight="1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</row>
    <row r="604" spans="1:20" ht="14.25" customHeight="1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</row>
    <row r="605" spans="1:20" ht="14.25" customHeight="1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</row>
    <row r="606" spans="1:20" ht="14.25" customHeight="1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</row>
    <row r="607" spans="1:20" ht="14.25" customHeight="1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</row>
    <row r="608" spans="1:20" ht="14.25" customHeight="1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</row>
    <row r="609" spans="1:20" ht="14.25" customHeight="1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</row>
    <row r="610" spans="1:20" ht="14.25" customHeight="1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</row>
    <row r="611" spans="1:20" ht="14.25" customHeight="1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</row>
    <row r="612" spans="1:20" ht="14.25" customHeight="1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</row>
    <row r="613" spans="1:20" ht="14.25" customHeight="1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</row>
    <row r="614" spans="1:20" ht="14.25" customHeight="1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</row>
    <row r="615" spans="1:20" ht="14.25" customHeight="1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</row>
    <row r="616" spans="1:20" ht="14.25" customHeight="1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</row>
    <row r="617" spans="1:20" ht="14.25" customHeight="1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</row>
    <row r="618" spans="1:20" ht="14.25" customHeight="1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</row>
    <row r="619" spans="1:20" ht="14.25" customHeight="1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</row>
    <row r="620" spans="1:20" ht="14.25" customHeight="1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</row>
    <row r="621" spans="1:20" ht="14.25" customHeight="1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</row>
    <row r="622" spans="1:20" ht="14.25" customHeight="1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</row>
    <row r="623" spans="1:20" ht="14.25" customHeight="1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</row>
    <row r="624" spans="1:20" ht="14.25" customHeight="1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</row>
    <row r="625" spans="1:20" ht="14.25" customHeight="1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</row>
    <row r="626" spans="1:20" ht="14.25" customHeight="1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</row>
    <row r="627" spans="1:20" ht="14.25" customHeight="1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</row>
    <row r="628" spans="1:20" ht="14.25" customHeight="1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</row>
    <row r="629" spans="1:20" ht="14.25" customHeight="1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</row>
    <row r="630" spans="1:20" ht="14.25" customHeight="1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</row>
    <row r="631" spans="1:20" ht="14.25" customHeight="1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</row>
    <row r="632" spans="1:20" ht="14.25" customHeight="1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</row>
    <row r="633" spans="1:20" ht="14.25" customHeight="1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</row>
    <row r="634" spans="1:20" ht="14.25" customHeight="1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</row>
    <row r="635" spans="1:20" ht="14.25" customHeight="1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</row>
    <row r="636" spans="1:20" ht="14.25" customHeight="1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</row>
    <row r="637" spans="1:20" ht="14.25" customHeight="1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</row>
    <row r="638" spans="1:20" ht="14.25" customHeight="1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</row>
    <row r="639" spans="1:20" ht="14.25" customHeight="1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</row>
    <row r="640" spans="1:20" ht="14.25" customHeight="1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</row>
    <row r="641" spans="1:20" ht="14.25" customHeight="1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</row>
    <row r="642" spans="1:20" ht="14.25" customHeight="1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</row>
    <row r="643" spans="1:20" ht="14.25" customHeight="1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</row>
    <row r="644" spans="1:20" ht="14.25" customHeight="1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</row>
    <row r="645" spans="1:20" ht="14.25" customHeight="1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</row>
    <row r="646" spans="1:20" ht="14.25" customHeight="1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</row>
    <row r="647" spans="1:20" ht="14.25" customHeight="1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</row>
    <row r="648" spans="1:20" ht="14.25" customHeight="1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</row>
    <row r="649" spans="1:20" ht="14.25" customHeight="1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</row>
    <row r="650" spans="1:20" ht="14.25" customHeight="1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</row>
    <row r="651" spans="1:20" ht="14.25" customHeight="1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</row>
    <row r="652" spans="1:20" ht="14.25" customHeight="1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</row>
    <row r="653" spans="1:20" ht="14.25" customHeight="1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</row>
    <row r="654" spans="1:20" ht="14.25" customHeight="1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</row>
    <row r="655" spans="1:20" ht="14.25" customHeight="1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</row>
    <row r="656" spans="1:20" ht="14.25" customHeight="1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</row>
    <row r="657" spans="1:20" ht="14.25" customHeight="1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</row>
    <row r="658" spans="1:20" ht="14.25" customHeight="1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</row>
    <row r="659" spans="1:20" ht="14.25" customHeight="1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</row>
    <row r="660" spans="1:20" ht="14.25" customHeight="1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</row>
    <row r="661" spans="1:20" ht="14.25" customHeight="1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</row>
    <row r="662" spans="1:20" ht="14.25" customHeight="1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</row>
    <row r="663" spans="1:20" ht="14.25" customHeight="1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</row>
    <row r="664" spans="1:20" ht="14.25" customHeight="1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</row>
    <row r="665" spans="1:20" ht="14.25" customHeight="1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</row>
    <row r="666" spans="1:20" ht="14.25" customHeight="1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</row>
    <row r="667" spans="1:20" ht="14.25" customHeight="1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</row>
    <row r="668" spans="1:20" ht="14.25" customHeight="1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</row>
    <row r="669" spans="1:20" ht="14.25" customHeight="1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</row>
    <row r="670" spans="1:20" ht="14.25" customHeight="1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</row>
    <row r="671" spans="1:20" ht="14.25" customHeight="1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</row>
    <row r="672" spans="1:20" ht="14.25" customHeight="1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</row>
    <row r="673" spans="1:20" ht="14.25" customHeight="1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</row>
    <row r="674" spans="1:20" ht="14.25" customHeight="1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</row>
    <row r="675" spans="1:20" ht="14.25" customHeight="1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</row>
    <row r="676" spans="1:20" ht="14.25" customHeight="1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</row>
    <row r="677" spans="1:20" ht="14.25" customHeight="1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</row>
    <row r="678" spans="1:20" ht="14.25" customHeight="1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</row>
    <row r="679" spans="1:20" ht="14.25" customHeight="1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</row>
    <row r="680" spans="1:20" ht="14.25" customHeight="1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</row>
    <row r="681" spans="1:20" ht="14.25" customHeight="1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</row>
    <row r="682" spans="1:20" ht="14.25" customHeight="1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</row>
    <row r="683" spans="1:20" ht="14.25" customHeight="1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</row>
    <row r="684" spans="1:20" ht="14.25" customHeight="1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</row>
    <row r="685" spans="1:20" ht="14.25" customHeight="1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</row>
    <row r="686" spans="1:20" ht="14.25" customHeight="1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</row>
    <row r="687" spans="1:20" ht="14.25" customHeight="1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</row>
    <row r="688" spans="1:20" ht="14.25" customHeight="1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</row>
    <row r="689" spans="1:20" ht="14.25" customHeight="1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</row>
    <row r="690" spans="1:20" ht="14.25" customHeight="1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</row>
    <row r="691" spans="1:20" ht="14.25" customHeight="1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</row>
    <row r="692" spans="1:20" ht="14.25" customHeight="1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</row>
    <row r="693" spans="1:20" ht="14.25" customHeight="1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</row>
    <row r="694" spans="1:20" ht="14.25" customHeight="1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</row>
    <row r="695" spans="1:20" ht="14.25" customHeight="1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</row>
    <row r="696" spans="1:20" ht="14.25" customHeight="1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</row>
    <row r="697" spans="1:20" ht="14.25" customHeight="1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</row>
    <row r="698" spans="1:20" ht="14.25" customHeight="1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</row>
    <row r="699" spans="1:20" ht="14.25" customHeight="1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</row>
    <row r="700" spans="1:20" ht="14.25" customHeight="1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</row>
    <row r="701" spans="1:20" ht="14.25" customHeight="1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</row>
    <row r="702" spans="1:20" ht="14.25" customHeight="1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</row>
    <row r="703" spans="1:20" ht="14.25" customHeight="1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</row>
    <row r="704" spans="1:20" ht="14.25" customHeight="1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</row>
    <row r="705" spans="1:20" ht="14.25" customHeight="1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</row>
    <row r="706" spans="1:20" ht="14.25" customHeight="1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</row>
    <row r="707" spans="1:20" ht="14.25" customHeight="1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</row>
    <row r="708" spans="1:20" ht="14.25" customHeight="1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</row>
    <row r="709" spans="1:20" ht="14.25" customHeight="1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</row>
    <row r="710" spans="1:20" ht="14.25" customHeight="1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</row>
    <row r="711" spans="1:20" ht="14.25" customHeight="1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</row>
    <row r="712" spans="1:20" ht="14.25" customHeight="1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</row>
    <row r="713" spans="1:20" ht="14.25" customHeight="1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</row>
    <row r="714" spans="1:20" ht="14.25" customHeight="1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</row>
    <row r="715" spans="1:20" ht="14.25" customHeight="1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</row>
    <row r="716" spans="1:20" ht="14.25" customHeight="1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</row>
    <row r="717" spans="1:20" ht="14.25" customHeight="1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</row>
    <row r="718" spans="1:20" ht="14.25" customHeight="1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</row>
    <row r="719" spans="1:20" ht="14.25" customHeight="1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</row>
    <row r="720" spans="1:20" ht="14.25" customHeight="1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</row>
    <row r="721" spans="1:20" ht="14.25" customHeight="1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</row>
    <row r="722" spans="1:20" ht="14.25" customHeight="1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</row>
    <row r="723" spans="1:20" ht="14.25" customHeight="1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</row>
    <row r="724" spans="1:20" ht="14.25" customHeight="1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</row>
    <row r="725" spans="1:20" ht="14.25" customHeight="1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</row>
    <row r="726" spans="1:20" ht="14.25" customHeight="1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</row>
    <row r="727" spans="1:20" ht="14.25" customHeight="1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</row>
    <row r="728" spans="1:20" ht="14.25" customHeight="1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</row>
    <row r="729" spans="1:20" ht="14.25" customHeight="1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</row>
    <row r="730" spans="1:20" ht="14.25" customHeight="1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</row>
    <row r="731" spans="1:20" ht="14.25" customHeight="1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</row>
    <row r="732" spans="1:20" ht="14.25" customHeight="1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</row>
    <row r="733" spans="1:20" ht="14.25" customHeight="1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</row>
    <row r="734" spans="1:20" ht="14.25" customHeight="1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</row>
    <row r="735" spans="1:20" ht="14.25" customHeight="1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</row>
    <row r="736" spans="1:20" ht="14.25" customHeight="1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</row>
    <row r="737" spans="1:20" ht="14.25" customHeight="1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</row>
    <row r="738" spans="1:20" ht="14.25" customHeight="1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</row>
    <row r="739" spans="1:20" ht="14.25" customHeight="1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</row>
    <row r="740" spans="1:20" ht="14.25" customHeight="1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</row>
    <row r="741" spans="1:20" ht="14.25" customHeight="1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</row>
    <row r="742" spans="1:20" ht="14.25" customHeight="1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</row>
    <row r="743" spans="1:20" ht="14.25" customHeight="1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</row>
    <row r="744" spans="1:20" ht="14.25" customHeight="1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</row>
    <row r="745" spans="1:20" ht="14.25" customHeight="1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</row>
    <row r="746" spans="1:20" ht="14.25" customHeight="1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</row>
    <row r="747" spans="1:20" ht="14.25" customHeight="1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</row>
    <row r="748" spans="1:20" ht="14.25" customHeight="1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</row>
    <row r="749" spans="1:20" ht="14.25" customHeight="1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</row>
    <row r="750" spans="1:20" ht="14.25" customHeight="1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</row>
    <row r="751" spans="1:20" ht="14.25" customHeight="1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</row>
    <row r="752" spans="1:20" ht="14.25" customHeight="1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</row>
    <row r="753" spans="1:20" ht="14.25" customHeight="1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</row>
    <row r="754" spans="1:20" ht="14.25" customHeight="1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</row>
    <row r="755" spans="1:20" ht="14.25" customHeight="1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</row>
    <row r="756" spans="1:20" ht="14.25" customHeight="1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</row>
    <row r="757" spans="1:20" ht="14.25" customHeight="1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</row>
    <row r="758" spans="1:20" ht="14.25" customHeight="1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</row>
    <row r="759" spans="1:20" ht="14.25" customHeight="1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</row>
    <row r="760" spans="1:20" ht="14.25" customHeight="1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</row>
    <row r="761" spans="1:20" ht="14.25" customHeight="1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</row>
    <row r="762" spans="1:20" ht="14.25" customHeight="1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</row>
    <row r="763" spans="1:20" ht="14.25" customHeight="1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</row>
    <row r="764" spans="1:20" ht="14.25" customHeight="1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</row>
    <row r="765" spans="1:20" ht="14.25" customHeight="1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</row>
    <row r="766" spans="1:20" ht="14.25" customHeight="1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</row>
    <row r="767" spans="1:20" ht="14.25" customHeight="1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</row>
    <row r="768" spans="1:20" ht="14.25" customHeight="1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</row>
    <row r="769" spans="1:20" ht="14.25" customHeight="1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</row>
    <row r="770" spans="1:20" ht="14.25" customHeight="1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</row>
    <row r="771" spans="1:20" ht="14.25" customHeight="1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</row>
    <row r="772" spans="1:20" ht="14.25" customHeight="1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</row>
    <row r="773" spans="1:20" ht="14.25" customHeight="1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</row>
    <row r="774" spans="1:20" ht="14.25" customHeight="1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</row>
    <row r="775" spans="1:20" ht="14.25" customHeight="1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</row>
    <row r="776" spans="1:20" ht="14.25" customHeight="1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</row>
    <row r="777" spans="1:20" ht="14.25" customHeight="1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</row>
    <row r="778" spans="1:20" ht="14.25" customHeight="1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</row>
    <row r="779" spans="1:20" ht="14.25" customHeight="1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</row>
    <row r="780" spans="1:20" ht="14.25" customHeight="1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</row>
    <row r="781" spans="1:20" ht="14.25" customHeight="1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</row>
    <row r="782" spans="1:20" ht="14.25" customHeight="1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</row>
    <row r="783" spans="1:20" ht="14.25" customHeight="1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</row>
    <row r="784" spans="1:20" ht="14.25" customHeight="1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</row>
    <row r="785" spans="1:20" ht="14.25" customHeight="1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</row>
    <row r="786" spans="1:20" ht="14.25" customHeight="1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</row>
    <row r="787" spans="1:20" ht="14.25" customHeight="1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</row>
    <row r="788" spans="1:20" ht="14.25" customHeight="1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</row>
    <row r="789" spans="1:20" ht="14.25" customHeight="1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</row>
    <row r="790" spans="1:20" ht="14.25" customHeight="1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</row>
    <row r="791" spans="1:20" ht="14.25" customHeight="1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</row>
    <row r="792" spans="1:20" ht="14.25" customHeight="1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</row>
    <row r="793" spans="1:20" ht="14.25" customHeight="1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</row>
    <row r="794" spans="1:20" ht="14.25" customHeight="1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</row>
    <row r="795" spans="1:20" ht="14.25" customHeight="1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</row>
    <row r="796" spans="1:20" ht="14.25" customHeight="1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</row>
    <row r="797" spans="1:20" ht="14.25" customHeight="1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</row>
    <row r="798" spans="1:20" ht="14.25" customHeight="1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</row>
    <row r="799" spans="1:20" ht="14.25" customHeight="1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</row>
    <row r="800" spans="1:20" ht="14.25" customHeight="1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</row>
    <row r="801" spans="1:20" ht="14.25" customHeight="1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</row>
    <row r="802" spans="1:20" ht="14.25" customHeight="1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</row>
    <row r="803" spans="1:20" ht="14.25" customHeight="1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</row>
    <row r="804" spans="1:20" ht="14.25" customHeight="1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</row>
    <row r="805" spans="1:20" ht="14.25" customHeight="1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</row>
    <row r="806" spans="1:20" ht="14.25" customHeight="1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</row>
    <row r="807" spans="1:20" ht="14.25" customHeight="1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</row>
    <row r="808" spans="1:20" ht="14.25" customHeight="1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</row>
    <row r="809" spans="1:20" ht="14.25" customHeight="1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</row>
    <row r="810" spans="1:20" ht="14.25" customHeight="1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</row>
    <row r="811" spans="1:20" ht="14.25" customHeight="1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</row>
    <row r="812" spans="1:20" ht="14.25" customHeight="1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</row>
    <row r="813" spans="1:20" ht="14.25" customHeight="1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</row>
    <row r="814" spans="1:20" ht="14.25" customHeight="1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</row>
    <row r="815" spans="1:20" ht="14.25" customHeight="1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</row>
    <row r="816" spans="1:20" ht="14.25" customHeight="1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</row>
    <row r="817" spans="1:20" ht="14.25" customHeight="1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</row>
    <row r="818" spans="1:20" ht="14.25" customHeight="1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</row>
    <row r="819" spans="1:20" ht="14.25" customHeight="1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</row>
    <row r="820" spans="1:20" ht="14.25" customHeight="1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</row>
    <row r="821" spans="1:20" ht="14.25" customHeight="1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</row>
    <row r="822" spans="1:20" ht="14.25" customHeight="1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</row>
    <row r="823" spans="1:20" ht="14.25" customHeight="1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</row>
    <row r="824" spans="1:20" ht="14.25" customHeight="1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</row>
    <row r="825" spans="1:20" ht="14.25" customHeight="1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</row>
    <row r="826" spans="1:20" ht="14.25" customHeight="1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</row>
    <row r="827" spans="1:20" ht="14.25" customHeight="1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</row>
    <row r="828" spans="1:20" ht="14.25" customHeight="1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</row>
    <row r="829" spans="1:20" ht="14.25" customHeight="1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</row>
    <row r="830" spans="1:20" ht="14.25" customHeight="1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</row>
    <row r="831" spans="1:20" ht="14.25" customHeight="1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</row>
    <row r="832" spans="1:20" ht="14.25" customHeight="1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</row>
    <row r="833" spans="1:20" ht="14.25" customHeight="1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</row>
    <row r="834" spans="1:20" ht="14.25" customHeight="1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</row>
    <row r="835" spans="1:20" ht="14.25" customHeight="1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</row>
    <row r="836" spans="1:20" ht="14.25" customHeight="1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</row>
    <row r="837" spans="1:20" ht="14.25" customHeight="1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</row>
    <row r="838" spans="1:20" ht="14.25" customHeight="1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</row>
    <row r="839" spans="1:20" ht="14.25" customHeight="1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</row>
    <row r="840" spans="1:20" ht="14.25" customHeight="1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</row>
    <row r="841" spans="1:20" ht="14.25" customHeight="1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</row>
    <row r="842" spans="1:20" ht="14.25" customHeight="1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</row>
    <row r="843" spans="1:20" ht="14.25" customHeight="1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</row>
    <row r="844" spans="1:20" ht="14.25" customHeight="1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</row>
    <row r="845" spans="1:20" ht="14.25" customHeight="1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</row>
    <row r="846" spans="1:20" ht="14.25" customHeight="1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</row>
    <row r="847" spans="1:20" ht="14.25" customHeight="1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</row>
    <row r="848" spans="1:20" ht="14.25" customHeight="1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</row>
    <row r="849" spans="1:20" ht="14.25" customHeight="1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</row>
    <row r="850" spans="1:20" ht="14.25" customHeight="1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</row>
    <row r="851" spans="1:20" ht="14.25" customHeight="1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</row>
    <row r="852" spans="1:20" ht="14.25" customHeight="1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</row>
    <row r="853" spans="1:20" ht="14.25" customHeight="1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</row>
    <row r="854" spans="1:20" ht="14.25" customHeight="1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</row>
    <row r="855" spans="1:20" ht="14.25" customHeight="1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</row>
    <row r="856" spans="1:20" ht="14.25" customHeight="1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</row>
    <row r="857" spans="1:20" ht="14.25" customHeight="1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</row>
    <row r="858" spans="1:20" ht="14.25" customHeight="1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</row>
    <row r="859" spans="1:20" ht="14.25" customHeight="1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</row>
    <row r="860" spans="1:20" ht="14.25" customHeight="1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</row>
    <row r="861" spans="1:20" ht="14.25" customHeight="1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</row>
    <row r="862" spans="1:20" ht="14.25" customHeight="1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</row>
    <row r="863" spans="1:20" ht="14.25" customHeight="1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</row>
    <row r="864" spans="1:20" ht="14.25" customHeight="1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</row>
    <row r="865" spans="1:20" ht="14.25" customHeight="1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</row>
    <row r="866" spans="1:20" ht="14.25" customHeight="1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</row>
    <row r="867" spans="1:20" ht="14.25" customHeight="1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</row>
    <row r="868" spans="1:20" ht="14.25" customHeight="1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</row>
    <row r="869" spans="1:20" ht="14.25" customHeight="1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</row>
    <row r="870" spans="1:20" ht="14.25" customHeight="1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</row>
    <row r="871" spans="1:20" ht="14.25" customHeight="1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</row>
    <row r="872" spans="1:20" ht="14.25" customHeight="1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</row>
    <row r="873" spans="1:20" ht="14.25" customHeight="1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</row>
    <row r="874" spans="1:20" ht="14.25" customHeight="1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</row>
    <row r="875" spans="1:20" ht="14.25" customHeight="1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</row>
    <row r="876" spans="1:20" ht="14.25" customHeight="1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</row>
    <row r="877" spans="1:20" ht="14.25" customHeight="1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</row>
    <row r="878" spans="1:20" ht="14.25" customHeight="1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</row>
    <row r="879" spans="1:20" ht="14.25" customHeight="1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</row>
    <row r="880" spans="1:20" ht="14.25" customHeight="1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</row>
    <row r="881" spans="1:20" ht="14.25" customHeight="1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</row>
    <row r="882" spans="1:20" ht="14.25" customHeight="1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</row>
    <row r="883" spans="1:20" ht="14.25" customHeight="1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</row>
    <row r="884" spans="1:20" ht="14.25" customHeight="1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</row>
    <row r="885" spans="1:20" ht="14.25" customHeight="1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</row>
    <row r="886" spans="1:20" ht="14.25" customHeight="1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</row>
    <row r="887" spans="1:20" ht="14.25" customHeight="1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</row>
    <row r="888" spans="1:20" ht="14.25" customHeight="1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</row>
    <row r="889" spans="1:20" ht="14.25" customHeight="1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</row>
    <row r="890" spans="1:20" ht="14.25" customHeight="1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</row>
    <row r="891" spans="1:20" ht="14.25" customHeight="1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</row>
    <row r="892" spans="1:20" ht="14.25" customHeight="1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</row>
    <row r="893" spans="1:20" ht="14.25" customHeight="1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</row>
    <row r="894" spans="1:20" ht="14.25" customHeight="1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</row>
    <row r="895" spans="1:20" ht="14.25" customHeight="1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</row>
    <row r="896" spans="1:20" ht="14.25" customHeight="1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</row>
    <row r="897" spans="1:20" ht="14.25" customHeight="1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</row>
    <row r="898" spans="1:20" ht="14.25" customHeight="1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</row>
    <row r="899" spans="1:20" ht="14.25" customHeight="1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</row>
    <row r="900" spans="1:20" ht="14.25" customHeight="1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</row>
    <row r="901" spans="1:20" ht="14.25" customHeight="1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</row>
    <row r="902" spans="1:20" ht="14.25" customHeight="1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</row>
    <row r="903" spans="1:20" ht="14.25" customHeight="1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</row>
    <row r="904" spans="1:20" ht="14.25" customHeight="1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</row>
    <row r="905" spans="1:20" ht="14.25" customHeight="1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</row>
    <row r="906" spans="1:20" ht="14.25" customHeight="1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</row>
    <row r="907" spans="1:20" ht="14.25" customHeight="1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</row>
    <row r="908" spans="1:20" ht="14.25" customHeight="1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</row>
    <row r="909" spans="1:20" ht="14.25" customHeight="1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</row>
    <row r="910" spans="1:20" ht="14.25" customHeight="1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</row>
    <row r="911" spans="1:20" ht="14.25" customHeight="1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</row>
    <row r="912" spans="1:20" ht="14.25" customHeight="1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</row>
    <row r="913" spans="1:20" ht="14.25" customHeight="1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</row>
    <row r="914" spans="1:20" ht="14.25" customHeight="1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</row>
    <row r="915" spans="1:20" ht="14.25" customHeight="1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</row>
    <row r="916" spans="1:20" ht="14.25" customHeight="1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</row>
    <row r="917" spans="1:20" ht="14.25" customHeight="1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</row>
    <row r="918" spans="1:20" ht="14.25" customHeight="1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</row>
    <row r="919" spans="1:20" ht="14.25" customHeight="1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</row>
    <row r="920" spans="1:20" ht="14.25" customHeight="1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</row>
    <row r="921" spans="1:20" ht="14.25" customHeight="1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</row>
    <row r="922" spans="1:20" ht="14.25" customHeight="1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</row>
    <row r="923" spans="1:20" ht="14.25" customHeight="1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</row>
    <row r="924" spans="1:20" ht="14.25" customHeight="1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</row>
    <row r="925" spans="1:20" ht="14.25" customHeight="1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</row>
    <row r="926" spans="1:20" ht="14.25" customHeight="1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</row>
    <row r="927" spans="1:20" ht="14.25" customHeight="1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</row>
    <row r="928" spans="1:20" ht="14.25" customHeight="1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</row>
    <row r="929" spans="1:20" ht="14.25" customHeight="1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</row>
    <row r="930" spans="1:20" ht="14.25" customHeight="1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</row>
    <row r="931" spans="1:20" ht="14.25" customHeight="1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</row>
    <row r="932" spans="1:20" ht="14.25" customHeight="1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</row>
    <row r="933" spans="1:20" ht="14.25" customHeight="1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</row>
    <row r="934" spans="1:20" ht="14.25" customHeight="1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</row>
    <row r="935" spans="1:20" ht="14.25" customHeight="1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</row>
    <row r="936" spans="1:20" ht="14.25" customHeight="1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</row>
    <row r="937" spans="1:20" ht="14.25" customHeight="1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</row>
    <row r="938" spans="1:20" ht="14.25" customHeight="1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</row>
    <row r="939" spans="1:20" ht="14.25" customHeight="1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</row>
    <row r="940" spans="1:20" ht="14.25" customHeight="1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</row>
    <row r="941" spans="1:20" ht="14.25" customHeight="1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</row>
    <row r="942" spans="1:20" ht="14.25" customHeight="1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</row>
    <row r="943" spans="1:20" ht="14.25" customHeight="1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</row>
    <row r="944" spans="1:20" ht="14.25" customHeight="1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</row>
    <row r="945" spans="1:20" ht="14.25" customHeight="1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</row>
    <row r="946" spans="1:20" ht="14.25" customHeight="1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</row>
    <row r="947" spans="1:20" ht="14.25" customHeight="1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</row>
    <row r="948" spans="1:20" ht="14.25" customHeight="1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</row>
    <row r="949" spans="1:20" ht="14.25" customHeight="1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</row>
    <row r="950" spans="1:20" ht="14.25" customHeight="1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</row>
    <row r="951" spans="1:20" ht="14.25" customHeight="1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</row>
    <row r="952" spans="1:20" ht="14.25" customHeight="1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</row>
    <row r="953" spans="1:20" ht="14.25" customHeight="1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</row>
    <row r="954" spans="1:20" ht="14.25" customHeight="1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</row>
    <row r="955" spans="1:20" ht="14.25" customHeight="1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</row>
    <row r="956" spans="1:20" ht="14.25" customHeight="1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</row>
    <row r="957" spans="1:20" ht="14.25" customHeight="1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</row>
    <row r="958" spans="1:20" ht="14.25" customHeight="1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</row>
    <row r="959" spans="1:20" ht="14.25" customHeight="1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</row>
    <row r="960" spans="1:20" ht="14.25" customHeight="1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</row>
    <row r="961" spans="1:20" ht="14.25" customHeight="1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</row>
    <row r="962" spans="1:20" ht="14.25" customHeight="1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</row>
    <row r="963" spans="1:20" ht="14.25" customHeight="1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</row>
    <row r="964" spans="1:20" ht="14.25" customHeight="1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</row>
    <row r="965" spans="1:20" ht="14.25" customHeight="1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</row>
    <row r="966" spans="1:20" ht="14.25" customHeight="1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</row>
    <row r="967" spans="1:20" ht="14.25" customHeight="1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</row>
    <row r="968" spans="1:20" ht="14.25" customHeight="1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</row>
    <row r="969" spans="1:20" ht="14.25" customHeight="1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</row>
    <row r="970" spans="1:20" ht="14.25" customHeight="1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</row>
    <row r="971" spans="1:20" ht="14.25" customHeight="1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</row>
    <row r="972" spans="1:20" ht="14.25" customHeight="1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</row>
    <row r="973" spans="1:20" ht="14.25" customHeight="1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</row>
    <row r="974" spans="1:20" ht="14.25" customHeight="1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</row>
    <row r="975" spans="1:20" ht="14.25" customHeight="1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</row>
    <row r="976" spans="1:20" ht="14.25" customHeight="1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</row>
    <row r="977" spans="1:20" ht="14.25" customHeight="1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</row>
    <row r="978" spans="1:20" ht="14.25" customHeight="1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</row>
    <row r="979" spans="1:20" ht="14.25" customHeight="1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</row>
    <row r="980" spans="1:20" ht="14.25" customHeight="1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</row>
    <row r="981" spans="1:20" ht="14.25" customHeight="1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</row>
    <row r="982" spans="1:20" ht="14.25" customHeight="1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</row>
    <row r="983" spans="1:20" ht="14.25" customHeight="1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</row>
    <row r="984" spans="1:20" ht="14.25" customHeight="1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</row>
    <row r="985" spans="1:20" ht="14.25" customHeight="1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</row>
    <row r="986" spans="1:20" ht="14.25" customHeight="1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</row>
    <row r="987" spans="1:20" ht="14.25" customHeight="1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</row>
    <row r="988" spans="1:20" ht="14.25" customHeight="1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</row>
    <row r="989" spans="1:20" ht="14.25" customHeight="1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</row>
    <row r="990" spans="1:20" ht="14.25" customHeight="1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</row>
    <row r="991" spans="1:20" ht="14.25" customHeight="1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</row>
    <row r="992" spans="1:20" ht="14.25" customHeight="1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</row>
    <row r="993" spans="1:20" ht="14.25" customHeight="1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</row>
    <row r="994" spans="1:20" ht="14.25" customHeight="1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</row>
    <row r="995" spans="1:20" ht="14.25" customHeight="1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</row>
    <row r="996" spans="1:20" ht="14.25" customHeight="1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</row>
    <row r="997" spans="1:20" ht="14.25" customHeight="1"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</row>
    <row r="998" spans="1:20" ht="14.25" customHeight="1"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</row>
    <row r="999" spans="1:20" ht="14.25" customHeight="1"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</row>
    <row r="1000" spans="1:20" ht="14.25" customHeight="1"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</row>
    <row r="1001" spans="1:20" ht="14.25" customHeight="1">
      <c r="I1001" s="182"/>
      <c r="J1001" s="182"/>
      <c r="K1001" s="182"/>
      <c r="L1001" s="182"/>
      <c r="M1001" s="182"/>
      <c r="N1001" s="182"/>
      <c r="O1001" s="182"/>
      <c r="P1001" s="182"/>
      <c r="Q1001" s="182"/>
      <c r="R1001" s="182"/>
      <c r="S1001" s="182"/>
      <c r="T1001" s="182"/>
    </row>
    <row r="1002" spans="1:20" ht="14.25" customHeight="1">
      <c r="I1002" s="182"/>
      <c r="J1002" s="182"/>
      <c r="K1002" s="182"/>
      <c r="L1002" s="182"/>
      <c r="M1002" s="182"/>
      <c r="N1002" s="182"/>
      <c r="O1002" s="182"/>
      <c r="P1002" s="182"/>
      <c r="Q1002" s="182"/>
      <c r="R1002" s="182"/>
      <c r="S1002" s="182"/>
      <c r="T1002" s="182"/>
    </row>
    <row r="1003" spans="1:20" ht="14.25" customHeight="1">
      <c r="I1003" s="182"/>
      <c r="J1003" s="182"/>
      <c r="K1003" s="182"/>
      <c r="L1003" s="182"/>
      <c r="M1003" s="182"/>
      <c r="N1003" s="182"/>
      <c r="O1003" s="182"/>
      <c r="P1003" s="182"/>
      <c r="Q1003" s="182"/>
      <c r="R1003" s="182"/>
      <c r="S1003" s="182"/>
      <c r="T1003" s="182"/>
    </row>
    <row r="1004" spans="1:20" ht="14.25" customHeight="1">
      <c r="I1004" s="182"/>
      <c r="J1004" s="182"/>
      <c r="K1004" s="182"/>
      <c r="L1004" s="182"/>
      <c r="M1004" s="182"/>
      <c r="N1004" s="182"/>
      <c r="O1004" s="182"/>
      <c r="P1004" s="182"/>
      <c r="Q1004" s="182"/>
      <c r="R1004" s="182"/>
      <c r="S1004" s="182"/>
      <c r="T1004" s="182"/>
    </row>
    <row r="1005" spans="1:20" ht="14.25" customHeight="1">
      <c r="I1005" s="182"/>
      <c r="J1005" s="182"/>
      <c r="K1005" s="182"/>
      <c r="L1005" s="182"/>
      <c r="M1005" s="182"/>
      <c r="N1005" s="182"/>
      <c r="O1005" s="182"/>
      <c r="P1005" s="182"/>
      <c r="Q1005" s="182"/>
      <c r="R1005" s="182"/>
      <c r="S1005" s="182"/>
      <c r="T1005" s="182"/>
    </row>
    <row r="1006" spans="1:20" ht="14.25" customHeight="1">
      <c r="I1006" s="182"/>
      <c r="J1006" s="182"/>
      <c r="K1006" s="182"/>
      <c r="L1006" s="182"/>
      <c r="M1006" s="182"/>
      <c r="N1006" s="182"/>
      <c r="O1006" s="182"/>
      <c r="P1006" s="182"/>
      <c r="Q1006" s="182"/>
      <c r="R1006" s="182"/>
      <c r="S1006" s="182"/>
      <c r="T1006" s="182"/>
    </row>
    <row r="1007" spans="1:20" ht="14.25" customHeight="1">
      <c r="I1007" s="182"/>
      <c r="J1007" s="182"/>
      <c r="K1007" s="182"/>
      <c r="L1007" s="182"/>
      <c r="M1007" s="182"/>
      <c r="N1007" s="182"/>
      <c r="O1007" s="182"/>
      <c r="P1007" s="182"/>
      <c r="Q1007" s="182"/>
      <c r="R1007" s="182"/>
      <c r="S1007" s="182"/>
      <c r="T1007" s="182"/>
    </row>
    <row r="1008" spans="1:20" ht="14.25" customHeight="1">
      <c r="I1008" s="182"/>
      <c r="J1008" s="182"/>
      <c r="K1008" s="182"/>
      <c r="L1008" s="182"/>
      <c r="M1008" s="182"/>
      <c r="N1008" s="182"/>
      <c r="O1008" s="182"/>
      <c r="P1008" s="182"/>
      <c r="Q1008" s="182"/>
      <c r="R1008" s="182"/>
      <c r="S1008" s="182"/>
      <c r="T1008" s="182"/>
    </row>
    <row r="1009" spans="9:20" ht="14.25" customHeight="1">
      <c r="I1009" s="182"/>
      <c r="J1009" s="182"/>
      <c r="K1009" s="182"/>
      <c r="L1009" s="182"/>
      <c r="M1009" s="182"/>
      <c r="N1009" s="182"/>
      <c r="O1009" s="182"/>
      <c r="P1009" s="182"/>
      <c r="Q1009" s="182"/>
      <c r="R1009" s="182"/>
      <c r="S1009" s="182"/>
      <c r="T1009" s="182"/>
    </row>
    <row r="1010" spans="9:20" ht="14.25" customHeight="1">
      <c r="I1010" s="182"/>
      <c r="J1010" s="182"/>
      <c r="K1010" s="182"/>
      <c r="L1010" s="182"/>
      <c r="M1010" s="182"/>
      <c r="N1010" s="182"/>
      <c r="O1010" s="182"/>
      <c r="P1010" s="182"/>
      <c r="Q1010" s="182"/>
      <c r="R1010" s="182"/>
      <c r="S1010" s="182"/>
      <c r="T1010" s="182"/>
    </row>
    <row r="1011" spans="9:20" ht="14.25" customHeight="1">
      <c r="I1011" s="182"/>
      <c r="J1011" s="182"/>
      <c r="K1011" s="182"/>
      <c r="L1011" s="182"/>
      <c r="M1011" s="182"/>
      <c r="N1011" s="182"/>
      <c r="O1011" s="182"/>
      <c r="P1011" s="182"/>
      <c r="Q1011" s="182"/>
      <c r="R1011" s="182"/>
      <c r="S1011" s="182"/>
      <c r="T1011" s="182"/>
    </row>
    <row r="1012" spans="9:20" ht="14.25" customHeight="1">
      <c r="I1012" s="182"/>
      <c r="J1012" s="182"/>
      <c r="K1012" s="182"/>
      <c r="L1012" s="182"/>
      <c r="M1012" s="182"/>
      <c r="N1012" s="182"/>
      <c r="O1012" s="182"/>
      <c r="P1012" s="182"/>
      <c r="Q1012" s="182"/>
      <c r="R1012" s="182"/>
      <c r="S1012" s="182"/>
      <c r="T1012" s="182"/>
    </row>
    <row r="1013" spans="9:20" ht="14.25" customHeight="1">
      <c r="I1013" s="182"/>
      <c r="J1013" s="182"/>
      <c r="K1013" s="182"/>
      <c r="L1013" s="182"/>
      <c r="M1013" s="182"/>
      <c r="N1013" s="182"/>
      <c r="O1013" s="182"/>
      <c r="P1013" s="182"/>
      <c r="Q1013" s="182"/>
      <c r="R1013" s="182"/>
      <c r="S1013" s="182"/>
      <c r="T1013" s="182"/>
    </row>
    <row r="1014" spans="9:20" ht="14.25" customHeight="1">
      <c r="I1014" s="182"/>
      <c r="J1014" s="182"/>
      <c r="K1014" s="182"/>
      <c r="L1014" s="182"/>
      <c r="M1014" s="182"/>
      <c r="N1014" s="182"/>
      <c r="O1014" s="182"/>
      <c r="P1014" s="182"/>
      <c r="Q1014" s="182"/>
      <c r="R1014" s="182"/>
      <c r="S1014" s="182"/>
      <c r="T1014" s="182"/>
    </row>
    <row r="1015" spans="9:20" ht="14.25" customHeight="1">
      <c r="I1015" s="182"/>
      <c r="J1015" s="182"/>
      <c r="K1015" s="182"/>
      <c r="L1015" s="182"/>
      <c r="M1015" s="182"/>
      <c r="N1015" s="182"/>
      <c r="O1015" s="182"/>
      <c r="P1015" s="182"/>
      <c r="Q1015" s="182"/>
      <c r="R1015" s="182"/>
      <c r="S1015" s="182"/>
      <c r="T1015" s="182"/>
    </row>
    <row r="1016" spans="9:20" ht="14.25" customHeight="1">
      <c r="I1016" s="182"/>
      <c r="J1016" s="182"/>
      <c r="K1016" s="182"/>
      <c r="L1016" s="182"/>
      <c r="M1016" s="182"/>
      <c r="N1016" s="182"/>
      <c r="O1016" s="182"/>
      <c r="P1016" s="182"/>
      <c r="Q1016" s="182"/>
      <c r="R1016" s="182"/>
      <c r="S1016" s="182"/>
      <c r="T1016" s="182"/>
    </row>
    <row r="1017" spans="9:20" ht="14.25" customHeight="1">
      <c r="I1017" s="182"/>
      <c r="J1017" s="182"/>
      <c r="K1017" s="182"/>
      <c r="L1017" s="182"/>
      <c r="M1017" s="182"/>
      <c r="N1017" s="182"/>
      <c r="O1017" s="182"/>
      <c r="P1017" s="182"/>
      <c r="Q1017" s="182"/>
      <c r="R1017" s="182"/>
      <c r="S1017" s="182"/>
      <c r="T1017" s="182"/>
    </row>
    <row r="1018" spans="9:20" ht="14.25" customHeight="1">
      <c r="I1018" s="182"/>
      <c r="J1018" s="182"/>
      <c r="K1018" s="182"/>
      <c r="L1018" s="182"/>
      <c r="M1018" s="182"/>
      <c r="N1018" s="182"/>
      <c r="O1018" s="182"/>
      <c r="P1018" s="182"/>
      <c r="Q1018" s="182"/>
      <c r="R1018" s="182"/>
      <c r="S1018" s="182"/>
      <c r="T1018" s="182"/>
    </row>
    <row r="1019" spans="9:20" ht="14.25" customHeight="1">
      <c r="I1019" s="182"/>
      <c r="J1019" s="182"/>
      <c r="K1019" s="182"/>
      <c r="L1019" s="182"/>
      <c r="M1019" s="182"/>
      <c r="N1019" s="182"/>
      <c r="O1019" s="182"/>
      <c r="P1019" s="182"/>
      <c r="Q1019" s="182"/>
      <c r="R1019" s="182"/>
      <c r="S1019" s="182"/>
      <c r="T1019" s="182"/>
    </row>
    <row r="1020" spans="9:20" ht="14.25" customHeight="1">
      <c r="I1020" s="182"/>
      <c r="J1020" s="182"/>
      <c r="K1020" s="182"/>
      <c r="L1020" s="182"/>
      <c r="M1020" s="182"/>
      <c r="N1020" s="182"/>
      <c r="O1020" s="182"/>
      <c r="P1020" s="182"/>
      <c r="Q1020" s="182"/>
      <c r="R1020" s="182"/>
      <c r="S1020" s="182"/>
      <c r="T1020" s="182"/>
    </row>
    <row r="1021" spans="9:20" ht="14.25" customHeight="1">
      <c r="I1021" s="182"/>
      <c r="J1021" s="182"/>
      <c r="K1021" s="182"/>
      <c r="L1021" s="182"/>
      <c r="M1021" s="182"/>
      <c r="N1021" s="182"/>
      <c r="O1021" s="182"/>
      <c r="P1021" s="182"/>
      <c r="Q1021" s="182"/>
      <c r="R1021" s="182"/>
      <c r="S1021" s="182"/>
      <c r="T1021" s="182"/>
    </row>
    <row r="1022" spans="9:20" ht="14.25" customHeight="1">
      <c r="I1022" s="182"/>
      <c r="J1022" s="182"/>
      <c r="K1022" s="182"/>
      <c r="L1022" s="182"/>
      <c r="M1022" s="182"/>
      <c r="N1022" s="182"/>
      <c r="O1022" s="182"/>
      <c r="P1022" s="182"/>
      <c r="Q1022" s="182"/>
      <c r="R1022" s="182"/>
      <c r="S1022" s="182"/>
      <c r="T1022" s="182"/>
    </row>
    <row r="1023" spans="9:20" ht="14.25" customHeight="1">
      <c r="I1023" s="182"/>
      <c r="J1023" s="182"/>
      <c r="K1023" s="182"/>
      <c r="L1023" s="182"/>
      <c r="M1023" s="182"/>
      <c r="N1023" s="182"/>
      <c r="O1023" s="182"/>
      <c r="P1023" s="182"/>
      <c r="Q1023" s="182"/>
      <c r="R1023" s="182"/>
      <c r="S1023" s="182"/>
      <c r="T1023" s="182"/>
    </row>
    <row r="1024" spans="9:20" ht="14.25" customHeight="1">
      <c r="I1024" s="182"/>
      <c r="J1024" s="182"/>
      <c r="K1024" s="182"/>
      <c r="L1024" s="182"/>
      <c r="M1024" s="182"/>
      <c r="N1024" s="182"/>
      <c r="O1024" s="182"/>
      <c r="P1024" s="182"/>
      <c r="Q1024" s="182"/>
      <c r="R1024" s="182"/>
      <c r="S1024" s="182"/>
      <c r="T1024" s="182"/>
    </row>
    <row r="1025" spans="9:20" ht="14.25" customHeight="1">
      <c r="I1025" s="182"/>
      <c r="J1025" s="182"/>
      <c r="K1025" s="182"/>
      <c r="L1025" s="182"/>
      <c r="M1025" s="182"/>
      <c r="N1025" s="182"/>
      <c r="O1025" s="182"/>
      <c r="P1025" s="182"/>
      <c r="Q1025" s="182"/>
      <c r="R1025" s="182"/>
      <c r="S1025" s="182"/>
      <c r="T1025" s="182"/>
    </row>
    <row r="1026" spans="9:20" ht="14.25" customHeight="1">
      <c r="I1026" s="182"/>
      <c r="J1026" s="182"/>
      <c r="K1026" s="182"/>
      <c r="L1026" s="182"/>
      <c r="M1026" s="182"/>
      <c r="N1026" s="182"/>
      <c r="O1026" s="182"/>
      <c r="P1026" s="182"/>
      <c r="Q1026" s="182"/>
      <c r="R1026" s="182"/>
      <c r="S1026" s="182"/>
      <c r="T1026" s="182"/>
    </row>
    <row r="1027" spans="9:20" ht="14.25" customHeight="1">
      <c r="I1027" s="182"/>
      <c r="J1027" s="182"/>
      <c r="K1027" s="182"/>
      <c r="L1027" s="182"/>
      <c r="M1027" s="182"/>
      <c r="N1027" s="182"/>
      <c r="O1027" s="182"/>
      <c r="P1027" s="182"/>
      <c r="Q1027" s="182"/>
      <c r="R1027" s="182"/>
      <c r="S1027" s="182"/>
      <c r="T1027" s="182"/>
    </row>
    <row r="1028" spans="9:20" ht="14.25" customHeight="1">
      <c r="I1028" s="182"/>
      <c r="J1028" s="182"/>
      <c r="K1028" s="182"/>
      <c r="L1028" s="182"/>
      <c r="M1028" s="182"/>
      <c r="N1028" s="182"/>
      <c r="O1028" s="182"/>
      <c r="P1028" s="182"/>
      <c r="Q1028" s="182"/>
      <c r="R1028" s="182"/>
      <c r="S1028" s="182"/>
      <c r="T1028" s="182"/>
    </row>
    <row r="1029" spans="9:20" ht="14.25" customHeight="1">
      <c r="I1029" s="182"/>
      <c r="J1029" s="182"/>
      <c r="K1029" s="182"/>
      <c r="L1029" s="182"/>
      <c r="M1029" s="182"/>
      <c r="N1029" s="182"/>
      <c r="O1029" s="182"/>
      <c r="P1029" s="182"/>
      <c r="Q1029" s="182"/>
      <c r="R1029" s="182"/>
      <c r="S1029" s="182"/>
      <c r="T1029" s="182"/>
    </row>
    <row r="1030" spans="9:20" ht="14.25" customHeight="1">
      <c r="I1030" s="182"/>
      <c r="J1030" s="182"/>
      <c r="K1030" s="182"/>
      <c r="L1030" s="182"/>
      <c r="M1030" s="182"/>
      <c r="N1030" s="182"/>
      <c r="O1030" s="182"/>
      <c r="P1030" s="182"/>
      <c r="Q1030" s="182"/>
      <c r="R1030" s="182"/>
      <c r="S1030" s="182"/>
      <c r="T1030" s="182"/>
    </row>
    <row r="1031" spans="9:20" ht="14.25" customHeight="1">
      <c r="I1031" s="182"/>
      <c r="J1031" s="182"/>
      <c r="K1031" s="182"/>
      <c r="L1031" s="182"/>
      <c r="M1031" s="182"/>
      <c r="N1031" s="182"/>
      <c r="O1031" s="182"/>
      <c r="P1031" s="182"/>
      <c r="Q1031" s="182"/>
      <c r="R1031" s="182"/>
      <c r="S1031" s="182"/>
      <c r="T1031" s="182"/>
    </row>
    <row r="1032" spans="9:20" ht="14.25" customHeight="1">
      <c r="I1032" s="182"/>
      <c r="J1032" s="182"/>
      <c r="K1032" s="182"/>
      <c r="L1032" s="182"/>
      <c r="M1032" s="182"/>
      <c r="N1032" s="182"/>
      <c r="O1032" s="182"/>
      <c r="P1032" s="182"/>
      <c r="Q1032" s="182"/>
      <c r="R1032" s="182"/>
      <c r="S1032" s="182"/>
      <c r="T1032" s="182"/>
    </row>
    <row r="1033" spans="9:20" ht="14.25" customHeight="1">
      <c r="I1033" s="182"/>
      <c r="J1033" s="182"/>
      <c r="K1033" s="182"/>
      <c r="L1033" s="182"/>
      <c r="M1033" s="182"/>
      <c r="N1033" s="182"/>
      <c r="O1033" s="182"/>
      <c r="P1033" s="182"/>
      <c r="Q1033" s="182"/>
      <c r="R1033" s="182"/>
      <c r="S1033" s="182"/>
      <c r="T1033" s="182"/>
    </row>
    <row r="1034" spans="9:20" ht="14.25" customHeight="1">
      <c r="I1034" s="182"/>
      <c r="J1034" s="182"/>
      <c r="K1034" s="182"/>
      <c r="L1034" s="182"/>
      <c r="M1034" s="182"/>
      <c r="N1034" s="182"/>
      <c r="O1034" s="182"/>
      <c r="P1034" s="182"/>
      <c r="Q1034" s="182"/>
      <c r="R1034" s="182"/>
      <c r="S1034" s="182"/>
      <c r="T1034" s="182"/>
    </row>
    <row r="1035" spans="9:20" ht="14.25" customHeight="1">
      <c r="I1035" s="182"/>
      <c r="J1035" s="182"/>
      <c r="K1035" s="182"/>
      <c r="L1035" s="182"/>
      <c r="M1035" s="182"/>
      <c r="N1035" s="182"/>
      <c r="O1035" s="182"/>
      <c r="P1035" s="182"/>
      <c r="Q1035" s="182"/>
      <c r="R1035" s="182"/>
      <c r="S1035" s="182"/>
      <c r="T1035" s="182"/>
    </row>
    <row r="1036" spans="9:20" ht="14.25" customHeight="1">
      <c r="I1036" s="182"/>
      <c r="J1036" s="182"/>
      <c r="K1036" s="182"/>
      <c r="L1036" s="182"/>
      <c r="M1036" s="182"/>
      <c r="N1036" s="182"/>
      <c r="O1036" s="182"/>
      <c r="P1036" s="182"/>
      <c r="Q1036" s="182"/>
      <c r="R1036" s="182"/>
      <c r="S1036" s="182"/>
      <c r="T1036" s="182"/>
    </row>
    <row r="1037" spans="9:20" ht="14.25" customHeight="1">
      <c r="I1037" s="182"/>
      <c r="J1037" s="182"/>
      <c r="K1037" s="182"/>
      <c r="L1037" s="182"/>
      <c r="M1037" s="182"/>
      <c r="N1037" s="182"/>
      <c r="O1037" s="182"/>
      <c r="P1037" s="182"/>
      <c r="Q1037" s="182"/>
      <c r="R1037" s="182"/>
      <c r="S1037" s="182"/>
      <c r="T1037" s="182"/>
    </row>
    <row r="1038" spans="9:20" ht="14.25" customHeight="1">
      <c r="I1038" s="182"/>
      <c r="J1038" s="182"/>
      <c r="K1038" s="182"/>
      <c r="L1038" s="182"/>
      <c r="M1038" s="182"/>
      <c r="N1038" s="182"/>
      <c r="O1038" s="182"/>
      <c r="P1038" s="182"/>
      <c r="Q1038" s="182"/>
      <c r="R1038" s="182"/>
      <c r="S1038" s="182"/>
      <c r="T1038" s="182"/>
    </row>
    <row r="1039" spans="9:20" ht="14.25" customHeight="1">
      <c r="I1039" s="182"/>
      <c r="J1039" s="182"/>
      <c r="K1039" s="182"/>
      <c r="L1039" s="182"/>
      <c r="M1039" s="182"/>
      <c r="N1039" s="182"/>
      <c r="O1039" s="182"/>
      <c r="P1039" s="182"/>
      <c r="Q1039" s="182"/>
      <c r="R1039" s="182"/>
      <c r="S1039" s="182"/>
      <c r="T1039" s="182"/>
    </row>
    <row r="1040" spans="9:20" ht="14.25" customHeight="1">
      <c r="I1040" s="182"/>
      <c r="J1040" s="182"/>
      <c r="K1040" s="182"/>
      <c r="L1040" s="182"/>
      <c r="M1040" s="182"/>
      <c r="N1040" s="182"/>
      <c r="O1040" s="182"/>
      <c r="P1040" s="182"/>
      <c r="Q1040" s="182"/>
      <c r="R1040" s="182"/>
      <c r="S1040" s="182"/>
      <c r="T1040" s="182"/>
    </row>
    <row r="1041" spans="9:20" ht="14.25" customHeight="1">
      <c r="I1041" s="182"/>
      <c r="J1041" s="182"/>
      <c r="K1041" s="182"/>
      <c r="L1041" s="182"/>
      <c r="M1041" s="182"/>
      <c r="N1041" s="182"/>
      <c r="O1041" s="182"/>
      <c r="P1041" s="182"/>
      <c r="Q1041" s="182"/>
      <c r="R1041" s="182"/>
      <c r="S1041" s="182"/>
      <c r="T1041" s="182"/>
    </row>
    <row r="1042" spans="9:20" ht="14.25" customHeight="1">
      <c r="I1042" s="182"/>
      <c r="J1042" s="182"/>
      <c r="K1042" s="182"/>
      <c r="L1042" s="182"/>
      <c r="M1042" s="182"/>
      <c r="N1042" s="182"/>
      <c r="O1042" s="182"/>
      <c r="P1042" s="182"/>
      <c r="Q1042" s="182"/>
      <c r="R1042" s="182"/>
      <c r="S1042" s="182"/>
      <c r="T1042" s="182"/>
    </row>
    <row r="1043" spans="9:20" ht="14.25" customHeight="1">
      <c r="I1043" s="182"/>
      <c r="J1043" s="182"/>
      <c r="K1043" s="182"/>
      <c r="L1043" s="182"/>
      <c r="M1043" s="182"/>
      <c r="N1043" s="182"/>
      <c r="O1043" s="182"/>
      <c r="P1043" s="182"/>
      <c r="Q1043" s="182"/>
      <c r="R1043" s="182"/>
      <c r="S1043" s="182"/>
      <c r="T1043" s="182"/>
    </row>
    <row r="1044" spans="9:20" ht="14.25" customHeight="1">
      <c r="I1044" s="182"/>
      <c r="J1044" s="182"/>
      <c r="K1044" s="182"/>
      <c r="L1044" s="182"/>
      <c r="M1044" s="182"/>
      <c r="N1044" s="182"/>
      <c r="O1044" s="182"/>
      <c r="P1044" s="182"/>
      <c r="Q1044" s="182"/>
      <c r="R1044" s="182"/>
      <c r="S1044" s="182"/>
      <c r="T1044" s="182"/>
    </row>
    <row r="1045" spans="9:20" ht="14.25" customHeight="1">
      <c r="I1045" s="182"/>
      <c r="J1045" s="182"/>
      <c r="K1045" s="182"/>
      <c r="L1045" s="182"/>
      <c r="M1045" s="182"/>
      <c r="N1045" s="182"/>
      <c r="O1045" s="182"/>
      <c r="P1045" s="182"/>
      <c r="Q1045" s="182"/>
      <c r="R1045" s="182"/>
      <c r="S1045" s="182"/>
      <c r="T1045" s="182"/>
    </row>
    <row r="1046" spans="9:20" ht="14.25" customHeight="1">
      <c r="I1046" s="182"/>
      <c r="J1046" s="182"/>
      <c r="K1046" s="182"/>
      <c r="L1046" s="182"/>
      <c r="M1046" s="182"/>
      <c r="N1046" s="182"/>
      <c r="O1046" s="182"/>
      <c r="P1046" s="182"/>
      <c r="Q1046" s="182"/>
      <c r="R1046" s="182"/>
      <c r="S1046" s="182"/>
      <c r="T1046" s="182"/>
    </row>
    <row r="1047" spans="9:20" ht="14.25" customHeight="1">
      <c r="I1047" s="182"/>
      <c r="J1047" s="182"/>
      <c r="K1047" s="182"/>
      <c r="L1047" s="182"/>
      <c r="M1047" s="182"/>
      <c r="N1047" s="182"/>
      <c r="O1047" s="182"/>
      <c r="P1047" s="182"/>
      <c r="Q1047" s="182"/>
      <c r="R1047" s="182"/>
      <c r="S1047" s="182"/>
      <c r="T1047" s="182"/>
    </row>
    <row r="1048" spans="9:20" ht="14.25" customHeight="1">
      <c r="I1048" s="182"/>
      <c r="J1048" s="182"/>
      <c r="K1048" s="182"/>
      <c r="L1048" s="182"/>
      <c r="M1048" s="182"/>
      <c r="N1048" s="182"/>
      <c r="O1048" s="182"/>
      <c r="P1048" s="182"/>
      <c r="Q1048" s="182"/>
      <c r="R1048" s="182"/>
      <c r="S1048" s="182"/>
      <c r="T1048" s="182"/>
    </row>
    <row r="1049" spans="9:20" ht="14.25" customHeight="1">
      <c r="I1049" s="182"/>
      <c r="J1049" s="182"/>
      <c r="K1049" s="182"/>
      <c r="L1049" s="182"/>
      <c r="M1049" s="182"/>
      <c r="N1049" s="182"/>
      <c r="O1049" s="182"/>
      <c r="P1049" s="182"/>
      <c r="Q1049" s="182"/>
      <c r="R1049" s="182"/>
      <c r="S1049" s="182"/>
      <c r="T1049" s="182"/>
    </row>
    <row r="1050" spans="9:20" ht="14.25" customHeight="1">
      <c r="I1050" s="182"/>
      <c r="J1050" s="182"/>
      <c r="K1050" s="182"/>
      <c r="L1050" s="182"/>
      <c r="M1050" s="182"/>
      <c r="N1050" s="182"/>
      <c r="O1050" s="182"/>
      <c r="P1050" s="182"/>
      <c r="Q1050" s="182"/>
      <c r="R1050" s="182"/>
      <c r="S1050" s="182"/>
      <c r="T1050" s="182"/>
    </row>
    <row r="1051" spans="9:20" ht="14.25" customHeight="1">
      <c r="I1051" s="182"/>
      <c r="J1051" s="182"/>
      <c r="K1051" s="182"/>
      <c r="L1051" s="182"/>
      <c r="M1051" s="182"/>
      <c r="N1051" s="182"/>
      <c r="O1051" s="182"/>
      <c r="P1051" s="182"/>
      <c r="Q1051" s="182"/>
      <c r="R1051" s="182"/>
      <c r="S1051" s="182"/>
      <c r="T1051" s="182"/>
    </row>
    <row r="1052" spans="9:20" ht="14.25" customHeight="1">
      <c r="I1052" s="182"/>
      <c r="J1052" s="182"/>
      <c r="K1052" s="182"/>
      <c r="L1052" s="182"/>
      <c r="M1052" s="182"/>
      <c r="N1052" s="182"/>
      <c r="O1052" s="182"/>
      <c r="P1052" s="182"/>
      <c r="Q1052" s="182"/>
      <c r="R1052" s="182"/>
      <c r="S1052" s="182"/>
      <c r="T1052" s="182"/>
    </row>
    <row r="1053" spans="9:20" ht="14.25" customHeight="1">
      <c r="I1053" s="182"/>
      <c r="J1053" s="182"/>
      <c r="K1053" s="182"/>
      <c r="L1053" s="182"/>
      <c r="M1053" s="182"/>
      <c r="N1053" s="182"/>
      <c r="O1053" s="182"/>
      <c r="P1053" s="182"/>
      <c r="Q1053" s="182"/>
      <c r="R1053" s="182"/>
      <c r="S1053" s="182"/>
      <c r="T1053" s="182"/>
    </row>
    <row r="1054" spans="9:20" ht="14.25" customHeight="1">
      <c r="I1054" s="182"/>
      <c r="J1054" s="182"/>
      <c r="K1054" s="182"/>
      <c r="L1054" s="182"/>
      <c r="M1054" s="182"/>
      <c r="N1054" s="182"/>
      <c r="O1054" s="182"/>
      <c r="P1054" s="182"/>
      <c r="Q1054" s="182"/>
      <c r="R1054" s="182"/>
      <c r="S1054" s="182"/>
      <c r="T1054" s="182"/>
    </row>
    <row r="1055" spans="9:20" ht="14.25" customHeight="1">
      <c r="I1055" s="182"/>
      <c r="J1055" s="182"/>
      <c r="K1055" s="182"/>
      <c r="L1055" s="182"/>
      <c r="M1055" s="182"/>
      <c r="N1055" s="182"/>
      <c r="O1055" s="182"/>
      <c r="P1055" s="182"/>
      <c r="Q1055" s="182"/>
      <c r="R1055" s="182"/>
      <c r="S1055" s="182"/>
      <c r="T1055" s="182"/>
    </row>
    <row r="1056" spans="9:20" ht="14.25" customHeight="1">
      <c r="I1056" s="182"/>
      <c r="J1056" s="182"/>
      <c r="K1056" s="182"/>
      <c r="L1056" s="182"/>
      <c r="M1056" s="182"/>
      <c r="N1056" s="182"/>
      <c r="O1056" s="182"/>
      <c r="P1056" s="182"/>
      <c r="Q1056" s="182"/>
      <c r="R1056" s="182"/>
      <c r="S1056" s="182"/>
      <c r="T1056" s="182"/>
    </row>
    <row r="1057" spans="9:20" ht="14.25" customHeight="1">
      <c r="I1057" s="182"/>
      <c r="J1057" s="182"/>
      <c r="K1057" s="182"/>
      <c r="L1057" s="182"/>
      <c r="M1057" s="182"/>
      <c r="N1057" s="182"/>
      <c r="O1057" s="182"/>
      <c r="P1057" s="182"/>
      <c r="Q1057" s="182"/>
      <c r="R1057" s="182"/>
      <c r="S1057" s="182"/>
      <c r="T1057" s="182"/>
    </row>
    <row r="1058" spans="9:20" ht="14.25" customHeight="1">
      <c r="I1058" s="182"/>
      <c r="J1058" s="182"/>
      <c r="K1058" s="182"/>
      <c r="L1058" s="182"/>
      <c r="M1058" s="182"/>
      <c r="N1058" s="182"/>
      <c r="O1058" s="182"/>
      <c r="P1058" s="182"/>
      <c r="Q1058" s="182"/>
      <c r="R1058" s="182"/>
      <c r="S1058" s="182"/>
      <c r="T1058" s="182"/>
    </row>
    <row r="1059" spans="9:20" ht="14.25" customHeight="1">
      <c r="I1059" s="182"/>
      <c r="J1059" s="182"/>
      <c r="K1059" s="182"/>
      <c r="L1059" s="182"/>
      <c r="M1059" s="182"/>
      <c r="N1059" s="182"/>
      <c r="O1059" s="182"/>
      <c r="P1059" s="182"/>
      <c r="Q1059" s="182"/>
      <c r="R1059" s="182"/>
      <c r="S1059" s="182"/>
      <c r="T1059" s="182"/>
    </row>
    <row r="1060" spans="9:20" ht="14.25" customHeight="1">
      <c r="I1060" s="182"/>
      <c r="J1060" s="182"/>
      <c r="K1060" s="182"/>
      <c r="L1060" s="182"/>
      <c r="M1060" s="182"/>
      <c r="N1060" s="182"/>
      <c r="O1060" s="182"/>
      <c r="P1060" s="182"/>
      <c r="Q1060" s="182"/>
      <c r="R1060" s="182"/>
      <c r="S1060" s="182"/>
      <c r="T1060" s="182"/>
    </row>
    <row r="1061" spans="9:20" ht="14.25" customHeight="1">
      <c r="I1061" s="182"/>
      <c r="J1061" s="182"/>
      <c r="K1061" s="182"/>
      <c r="L1061" s="182"/>
      <c r="M1061" s="182"/>
      <c r="N1061" s="182"/>
      <c r="O1061" s="182"/>
      <c r="P1061" s="182"/>
      <c r="Q1061" s="182"/>
      <c r="R1061" s="182"/>
      <c r="S1061" s="182"/>
      <c r="T1061" s="182"/>
    </row>
    <row r="1062" spans="9:20" ht="14.25" customHeight="1">
      <c r="I1062" s="182"/>
      <c r="J1062" s="182"/>
      <c r="K1062" s="182"/>
      <c r="L1062" s="182"/>
      <c r="M1062" s="182"/>
      <c r="N1062" s="182"/>
      <c r="O1062" s="182"/>
      <c r="P1062" s="182"/>
      <c r="Q1062" s="182"/>
      <c r="R1062" s="182"/>
      <c r="S1062" s="182"/>
      <c r="T1062" s="182"/>
    </row>
    <row r="1063" spans="9:20" ht="14.25" customHeight="1">
      <c r="I1063" s="182"/>
      <c r="J1063" s="182"/>
      <c r="K1063" s="182"/>
      <c r="L1063" s="182"/>
      <c r="M1063" s="182"/>
      <c r="N1063" s="182"/>
      <c r="O1063" s="182"/>
      <c r="P1063" s="182"/>
      <c r="Q1063" s="182"/>
      <c r="R1063" s="182"/>
      <c r="S1063" s="182"/>
      <c r="T1063" s="182"/>
    </row>
    <row r="1064" spans="9:20" ht="14.25" customHeight="1">
      <c r="I1064" s="182"/>
      <c r="J1064" s="182"/>
      <c r="K1064" s="182"/>
      <c r="L1064" s="182"/>
      <c r="M1064" s="182"/>
      <c r="N1064" s="182"/>
      <c r="O1064" s="182"/>
      <c r="P1064" s="182"/>
      <c r="Q1064" s="182"/>
      <c r="R1064" s="182"/>
      <c r="S1064" s="182"/>
      <c r="T1064" s="182"/>
    </row>
    <row r="1065" spans="9:20" ht="14.25" customHeight="1">
      <c r="I1065" s="182"/>
      <c r="J1065" s="182"/>
      <c r="K1065" s="182"/>
      <c r="L1065" s="182"/>
      <c r="M1065" s="182"/>
      <c r="N1065" s="182"/>
      <c r="O1065" s="182"/>
      <c r="P1065" s="182"/>
      <c r="Q1065" s="182"/>
      <c r="R1065" s="182"/>
      <c r="S1065" s="182"/>
      <c r="T1065" s="182"/>
    </row>
    <row r="1066" spans="9:20" ht="14.25" customHeight="1">
      <c r="I1066" s="182"/>
      <c r="J1066" s="182"/>
      <c r="K1066" s="182"/>
      <c r="L1066" s="182"/>
      <c r="M1066" s="182"/>
      <c r="N1066" s="182"/>
      <c r="O1066" s="182"/>
      <c r="P1066" s="182"/>
      <c r="Q1066" s="182"/>
      <c r="R1066" s="182"/>
      <c r="S1066" s="182"/>
      <c r="T1066" s="182"/>
    </row>
    <row r="1067" spans="9:20" ht="14.25" customHeight="1">
      <c r="I1067" s="182"/>
      <c r="J1067" s="182"/>
      <c r="K1067" s="182"/>
      <c r="L1067" s="182"/>
      <c r="M1067" s="182"/>
      <c r="N1067" s="182"/>
      <c r="O1067" s="182"/>
      <c r="P1067" s="182"/>
      <c r="Q1067" s="182"/>
      <c r="R1067" s="182"/>
      <c r="S1067" s="182"/>
      <c r="T1067" s="182"/>
    </row>
    <row r="1068" spans="9:20" ht="14.25" customHeight="1">
      <c r="I1068" s="182"/>
      <c r="J1068" s="182"/>
      <c r="K1068" s="182"/>
      <c r="L1068" s="182"/>
      <c r="M1068" s="182"/>
      <c r="N1068" s="182"/>
      <c r="O1068" s="182"/>
      <c r="P1068" s="182"/>
      <c r="Q1068" s="182"/>
      <c r="R1068" s="182"/>
      <c r="S1068" s="182"/>
      <c r="T1068" s="182"/>
    </row>
    <row r="1069" spans="9:20" ht="14.25" customHeight="1">
      <c r="I1069" s="182"/>
      <c r="J1069" s="182"/>
      <c r="K1069" s="182"/>
      <c r="L1069" s="182"/>
      <c r="M1069" s="182"/>
      <c r="N1069" s="182"/>
      <c r="O1069" s="182"/>
      <c r="P1069" s="182"/>
      <c r="Q1069" s="182"/>
      <c r="R1069" s="182"/>
      <c r="S1069" s="182"/>
      <c r="T1069" s="182"/>
    </row>
    <row r="1070" spans="9:20" ht="14.25" customHeight="1">
      <c r="I1070" s="182"/>
      <c r="J1070" s="182"/>
      <c r="K1070" s="182"/>
      <c r="L1070" s="182"/>
      <c r="M1070" s="182"/>
      <c r="N1070" s="182"/>
      <c r="O1070" s="182"/>
      <c r="P1070" s="182"/>
      <c r="Q1070" s="182"/>
      <c r="R1070" s="182"/>
      <c r="S1070" s="182"/>
      <c r="T1070" s="182"/>
    </row>
    <row r="1071" spans="9:20" ht="14.25" customHeight="1">
      <c r="I1071" s="182"/>
      <c r="J1071" s="182"/>
      <c r="K1071" s="182"/>
      <c r="L1071" s="182"/>
      <c r="M1071" s="182"/>
      <c r="N1071" s="182"/>
      <c r="O1071" s="182"/>
      <c r="P1071" s="182"/>
      <c r="Q1071" s="182"/>
      <c r="R1071" s="182"/>
      <c r="S1071" s="182"/>
      <c r="T1071" s="182"/>
    </row>
    <row r="1072" spans="9:20" ht="14.25" customHeight="1">
      <c r="I1072" s="182"/>
      <c r="J1072" s="182"/>
      <c r="K1072" s="182"/>
      <c r="L1072" s="182"/>
      <c r="M1072" s="182"/>
      <c r="N1072" s="182"/>
      <c r="O1072" s="182"/>
      <c r="P1072" s="182"/>
      <c r="Q1072" s="182"/>
      <c r="R1072" s="182"/>
      <c r="S1072" s="182"/>
      <c r="T1072" s="182"/>
    </row>
    <row r="1073" spans="9:20" ht="14.25" customHeight="1">
      <c r="I1073" s="182"/>
      <c r="J1073" s="182"/>
      <c r="K1073" s="182"/>
      <c r="L1073" s="182"/>
      <c r="M1073" s="182"/>
      <c r="N1073" s="182"/>
      <c r="O1073" s="182"/>
      <c r="P1073" s="182"/>
      <c r="Q1073" s="182"/>
      <c r="R1073" s="182"/>
      <c r="S1073" s="182"/>
      <c r="T1073" s="182"/>
    </row>
    <row r="1074" spans="9:20" ht="14.25" customHeight="1">
      <c r="I1074" s="182"/>
      <c r="J1074" s="182"/>
      <c r="K1074" s="182"/>
      <c r="L1074" s="182"/>
      <c r="M1074" s="182"/>
      <c r="N1074" s="182"/>
      <c r="O1074" s="182"/>
      <c r="P1074" s="182"/>
      <c r="Q1074" s="182"/>
      <c r="R1074" s="182"/>
      <c r="S1074" s="182"/>
      <c r="T1074" s="182"/>
    </row>
    <row r="1075" spans="9:20" ht="14.25" customHeight="1">
      <c r="I1075" s="182"/>
      <c r="J1075" s="182"/>
      <c r="K1075" s="182"/>
      <c r="L1075" s="182"/>
      <c r="M1075" s="182"/>
      <c r="N1075" s="182"/>
      <c r="O1075" s="182"/>
      <c r="P1075" s="182"/>
      <c r="Q1075" s="182"/>
      <c r="R1075" s="182"/>
      <c r="S1075" s="182"/>
      <c r="T1075" s="182"/>
    </row>
    <row r="1076" spans="9:20" ht="14.25" customHeight="1">
      <c r="I1076" s="182"/>
      <c r="J1076" s="182"/>
      <c r="K1076" s="182"/>
      <c r="L1076" s="182"/>
      <c r="M1076" s="182"/>
      <c r="N1076" s="182"/>
      <c r="O1076" s="182"/>
      <c r="P1076" s="182"/>
      <c r="Q1076" s="182"/>
      <c r="R1076" s="182"/>
      <c r="S1076" s="182"/>
      <c r="T1076" s="182"/>
    </row>
    <row r="1077" spans="9:20" ht="14.25" customHeight="1">
      <c r="I1077" s="182"/>
      <c r="J1077" s="182"/>
      <c r="K1077" s="182"/>
      <c r="L1077" s="182"/>
      <c r="M1077" s="182"/>
      <c r="N1077" s="182"/>
      <c r="O1077" s="182"/>
      <c r="P1077" s="182"/>
      <c r="Q1077" s="182"/>
      <c r="R1077" s="182"/>
      <c r="S1077" s="182"/>
      <c r="T1077" s="182"/>
    </row>
    <row r="1078" spans="9:20" ht="14.25" customHeight="1">
      <c r="I1078" s="182"/>
      <c r="J1078" s="182"/>
      <c r="K1078" s="182"/>
      <c r="L1078" s="182"/>
      <c r="M1078" s="182"/>
      <c r="N1078" s="182"/>
      <c r="O1078" s="182"/>
      <c r="P1078" s="182"/>
      <c r="Q1078" s="182"/>
      <c r="R1078" s="182"/>
      <c r="S1078" s="182"/>
      <c r="T1078" s="182"/>
    </row>
    <row r="1079" spans="9:20" ht="14.25" customHeight="1">
      <c r="I1079" s="182"/>
      <c r="J1079" s="182"/>
      <c r="K1079" s="182"/>
      <c r="L1079" s="182"/>
      <c r="M1079" s="182"/>
      <c r="N1079" s="182"/>
      <c r="O1079" s="182"/>
      <c r="P1079" s="182"/>
      <c r="Q1079" s="182"/>
      <c r="R1079" s="182"/>
      <c r="S1079" s="182"/>
      <c r="T1079" s="182"/>
    </row>
    <row r="1080" spans="9:20" ht="14.25" customHeight="1">
      <c r="I1080" s="182"/>
      <c r="J1080" s="182"/>
      <c r="K1080" s="182"/>
      <c r="L1080" s="182"/>
      <c r="M1080" s="182"/>
      <c r="N1080" s="182"/>
      <c r="O1080" s="182"/>
      <c r="P1080" s="182"/>
      <c r="Q1080" s="182"/>
      <c r="R1080" s="182"/>
      <c r="S1080" s="182"/>
      <c r="T1080" s="182"/>
    </row>
    <row r="1081" spans="9:20" ht="14.25" customHeight="1">
      <c r="I1081" s="182"/>
      <c r="J1081" s="182"/>
      <c r="K1081" s="182"/>
      <c r="L1081" s="182"/>
      <c r="M1081" s="182"/>
      <c r="N1081" s="182"/>
      <c r="O1081" s="182"/>
      <c r="P1081" s="182"/>
      <c r="Q1081" s="182"/>
      <c r="R1081" s="182"/>
      <c r="S1081" s="182"/>
      <c r="T1081" s="182"/>
    </row>
    <row r="1082" spans="9:20" ht="14.25" customHeight="1">
      <c r="I1082" s="182"/>
      <c r="J1082" s="182"/>
      <c r="K1082" s="182"/>
      <c r="L1082" s="182"/>
      <c r="M1082" s="182"/>
      <c r="N1082" s="182"/>
      <c r="O1082" s="182"/>
      <c r="P1082" s="182"/>
      <c r="Q1082" s="182"/>
      <c r="R1082" s="182"/>
      <c r="S1082" s="182"/>
      <c r="T1082" s="182"/>
    </row>
    <row r="1083" spans="9:20" ht="14.25" customHeight="1">
      <c r="I1083" s="182"/>
      <c r="J1083" s="182"/>
      <c r="K1083" s="182"/>
      <c r="L1083" s="182"/>
      <c r="M1083" s="182"/>
      <c r="N1083" s="182"/>
      <c r="O1083" s="182"/>
      <c r="P1083" s="182"/>
      <c r="Q1083" s="182"/>
      <c r="R1083" s="182"/>
      <c r="S1083" s="182"/>
      <c r="T1083" s="182"/>
    </row>
    <row r="1084" spans="9:20" ht="14.25" customHeight="1">
      <c r="I1084" s="182"/>
      <c r="J1084" s="182"/>
      <c r="K1084" s="182"/>
      <c r="L1084" s="182"/>
      <c r="M1084" s="182"/>
      <c r="N1084" s="182"/>
      <c r="O1084" s="182"/>
      <c r="P1084" s="182"/>
      <c r="Q1084" s="182"/>
      <c r="R1084" s="182"/>
      <c r="S1084" s="182"/>
      <c r="T1084" s="182"/>
    </row>
    <row r="1085" spans="9:20" ht="14.25" customHeight="1">
      <c r="I1085" s="182"/>
      <c r="J1085" s="182"/>
      <c r="K1085" s="182"/>
      <c r="L1085" s="182"/>
      <c r="M1085" s="182"/>
      <c r="N1085" s="182"/>
      <c r="O1085" s="182"/>
      <c r="P1085" s="182"/>
      <c r="Q1085" s="182"/>
      <c r="R1085" s="182"/>
      <c r="S1085" s="182"/>
      <c r="T1085" s="182"/>
    </row>
    <row r="1086" spans="9:20" ht="14.25" customHeight="1">
      <c r="I1086" s="182"/>
      <c r="J1086" s="182"/>
      <c r="K1086" s="182"/>
      <c r="L1086" s="182"/>
      <c r="M1086" s="182"/>
      <c r="N1086" s="182"/>
      <c r="O1086" s="182"/>
      <c r="P1086" s="182"/>
      <c r="Q1086" s="182"/>
      <c r="R1086" s="182"/>
      <c r="S1086" s="182"/>
      <c r="T1086" s="182"/>
    </row>
    <row r="1087" spans="9:20" ht="14.25" customHeight="1">
      <c r="I1087" s="182"/>
      <c r="J1087" s="182"/>
      <c r="K1087" s="182"/>
      <c r="L1087" s="182"/>
      <c r="M1087" s="182"/>
      <c r="N1087" s="182"/>
      <c r="O1087" s="182"/>
      <c r="P1087" s="182"/>
      <c r="Q1087" s="182"/>
      <c r="R1087" s="182"/>
      <c r="S1087" s="182"/>
      <c r="T1087" s="182"/>
    </row>
    <row r="1088" spans="9:20" ht="14.25" customHeight="1">
      <c r="I1088" s="182"/>
      <c r="J1088" s="182"/>
      <c r="K1088" s="182"/>
      <c r="L1088" s="182"/>
      <c r="M1088" s="182"/>
      <c r="N1088" s="182"/>
      <c r="O1088" s="182"/>
      <c r="P1088" s="182"/>
      <c r="Q1088" s="182"/>
      <c r="R1088" s="182"/>
      <c r="S1088" s="182"/>
      <c r="T1088" s="182"/>
    </row>
    <row r="1089" spans="9:20" ht="14.25" customHeight="1">
      <c r="I1089" s="182"/>
      <c r="J1089" s="182"/>
      <c r="K1089" s="182"/>
      <c r="L1089" s="182"/>
      <c r="M1089" s="182"/>
      <c r="N1089" s="182"/>
      <c r="O1089" s="182"/>
      <c r="P1089" s="182"/>
      <c r="Q1089" s="182"/>
      <c r="R1089" s="182"/>
      <c r="S1089" s="182"/>
      <c r="T1089" s="182"/>
    </row>
    <row r="1090" spans="9:20" ht="14.25" customHeight="1">
      <c r="I1090" s="182"/>
      <c r="J1090" s="182"/>
      <c r="K1090" s="182"/>
      <c r="L1090" s="182"/>
      <c r="M1090" s="182"/>
      <c r="N1090" s="182"/>
      <c r="O1090" s="182"/>
      <c r="P1090" s="182"/>
      <c r="Q1090" s="182"/>
      <c r="R1090" s="182"/>
      <c r="S1090" s="182"/>
      <c r="T1090" s="182"/>
    </row>
    <row r="1091" spans="9:20" ht="14.25" customHeight="1">
      <c r="I1091" s="182"/>
      <c r="J1091" s="182"/>
      <c r="K1091" s="182"/>
      <c r="L1091" s="182"/>
      <c r="M1091" s="182"/>
      <c r="N1091" s="182"/>
      <c r="O1091" s="182"/>
      <c r="P1091" s="182"/>
      <c r="Q1091" s="182"/>
      <c r="R1091" s="182"/>
      <c r="S1091" s="182"/>
      <c r="T1091" s="182"/>
    </row>
    <row r="1092" spans="9:20" ht="14.25" customHeight="1">
      <c r="I1092" s="182"/>
      <c r="J1092" s="182"/>
      <c r="K1092" s="182"/>
      <c r="L1092" s="182"/>
      <c r="M1092" s="182"/>
      <c r="N1092" s="182"/>
      <c r="O1092" s="182"/>
      <c r="P1092" s="182"/>
      <c r="Q1092" s="182"/>
      <c r="R1092" s="182"/>
      <c r="S1092" s="182"/>
      <c r="T1092" s="182"/>
    </row>
    <row r="1093" spans="9:20" ht="14.25" customHeight="1">
      <c r="I1093" s="182"/>
      <c r="J1093" s="182"/>
      <c r="K1093" s="182"/>
      <c r="L1093" s="182"/>
      <c r="M1093" s="182"/>
      <c r="N1093" s="182"/>
      <c r="O1093" s="182"/>
      <c r="P1093" s="182"/>
      <c r="Q1093" s="182"/>
      <c r="R1093" s="182"/>
      <c r="S1093" s="182"/>
      <c r="T1093" s="182"/>
    </row>
    <row r="1094" spans="9:20" ht="14.25" customHeight="1">
      <c r="I1094" s="182"/>
      <c r="J1094" s="182"/>
      <c r="K1094" s="182"/>
      <c r="L1094" s="182"/>
      <c r="M1094" s="182"/>
      <c r="N1094" s="182"/>
      <c r="O1094" s="182"/>
      <c r="P1094" s="182"/>
      <c r="Q1094" s="182"/>
      <c r="R1094" s="182"/>
      <c r="S1094" s="182"/>
      <c r="T1094" s="182"/>
    </row>
    <row r="1095" spans="9:20" ht="14.25" customHeight="1">
      <c r="I1095" s="182"/>
      <c r="J1095" s="182"/>
      <c r="K1095" s="182"/>
      <c r="L1095" s="182"/>
      <c r="M1095" s="182"/>
      <c r="N1095" s="182"/>
      <c r="O1095" s="182"/>
      <c r="P1095" s="182"/>
      <c r="Q1095" s="182"/>
      <c r="R1095" s="182"/>
      <c r="S1095" s="182"/>
      <c r="T1095" s="182"/>
    </row>
    <row r="1096" spans="9:20" ht="14.25" customHeight="1">
      <c r="I1096" s="182"/>
      <c r="J1096" s="182"/>
      <c r="K1096" s="182"/>
      <c r="L1096" s="182"/>
      <c r="M1096" s="182"/>
      <c r="N1096" s="182"/>
      <c r="O1096" s="182"/>
      <c r="P1096" s="182"/>
      <c r="Q1096" s="182"/>
      <c r="R1096" s="182"/>
      <c r="S1096" s="182"/>
      <c r="T1096" s="182"/>
    </row>
    <row r="1097" spans="9:20" ht="14.25" customHeight="1">
      <c r="I1097" s="182"/>
      <c r="J1097" s="182"/>
      <c r="K1097" s="182"/>
      <c r="L1097" s="182"/>
      <c r="M1097" s="182"/>
      <c r="N1097" s="182"/>
      <c r="O1097" s="182"/>
      <c r="P1097" s="182"/>
      <c r="Q1097" s="182"/>
      <c r="R1097" s="182"/>
      <c r="S1097" s="182"/>
      <c r="T1097" s="182"/>
    </row>
    <row r="1098" spans="9:20" ht="14.25" customHeight="1">
      <c r="I1098" s="182"/>
      <c r="J1098" s="182"/>
      <c r="K1098" s="182"/>
      <c r="L1098" s="182"/>
      <c r="M1098" s="182"/>
      <c r="N1098" s="182"/>
      <c r="O1098" s="182"/>
      <c r="P1098" s="182"/>
      <c r="Q1098" s="182"/>
      <c r="R1098" s="182"/>
      <c r="S1098" s="182"/>
      <c r="T1098" s="182"/>
    </row>
    <row r="1099" spans="9:20" ht="14.25" customHeight="1">
      <c r="I1099" s="182"/>
      <c r="J1099" s="182"/>
      <c r="K1099" s="182"/>
      <c r="L1099" s="182"/>
      <c r="M1099" s="182"/>
      <c r="N1099" s="182"/>
      <c r="O1099" s="182"/>
      <c r="P1099" s="182"/>
      <c r="Q1099" s="182"/>
      <c r="R1099" s="182"/>
      <c r="S1099" s="182"/>
      <c r="T1099" s="182"/>
    </row>
    <row r="1100" spans="9:20" ht="14.25" customHeight="1">
      <c r="I1100" s="182"/>
      <c r="J1100" s="182"/>
      <c r="K1100" s="182"/>
      <c r="L1100" s="182"/>
      <c r="M1100" s="182"/>
      <c r="N1100" s="182"/>
      <c r="O1100" s="182"/>
      <c r="P1100" s="182"/>
      <c r="Q1100" s="182"/>
      <c r="R1100" s="182"/>
      <c r="S1100" s="182"/>
      <c r="T1100" s="182"/>
    </row>
    <row r="1101" spans="9:20" ht="14.25" customHeight="1">
      <c r="I1101" s="182"/>
      <c r="J1101" s="182"/>
      <c r="K1101" s="182"/>
      <c r="L1101" s="182"/>
      <c r="M1101" s="182"/>
      <c r="N1101" s="182"/>
      <c r="O1101" s="182"/>
      <c r="P1101" s="182"/>
      <c r="Q1101" s="182"/>
      <c r="R1101" s="182"/>
      <c r="S1101" s="182"/>
      <c r="T1101" s="182"/>
    </row>
    <row r="1102" spans="9:20" ht="14.25" customHeight="1">
      <c r="I1102" s="182"/>
      <c r="J1102" s="182"/>
      <c r="K1102" s="182"/>
      <c r="L1102" s="182"/>
      <c r="M1102" s="182"/>
      <c r="N1102" s="182"/>
      <c r="O1102" s="182"/>
      <c r="P1102" s="182"/>
      <c r="Q1102" s="182"/>
      <c r="R1102" s="182"/>
      <c r="S1102" s="182"/>
      <c r="T1102" s="182"/>
    </row>
    <row r="1103" spans="9:20" ht="14.25" customHeight="1">
      <c r="I1103" s="182"/>
      <c r="J1103" s="182"/>
      <c r="K1103" s="182"/>
      <c r="L1103" s="182"/>
      <c r="M1103" s="182"/>
      <c r="N1103" s="182"/>
      <c r="O1103" s="182"/>
      <c r="P1103" s="182"/>
      <c r="Q1103" s="182"/>
      <c r="R1103" s="182"/>
      <c r="S1103" s="182"/>
      <c r="T1103" s="182"/>
    </row>
    <row r="1104" spans="9:20" ht="14.25" customHeight="1">
      <c r="I1104" s="182"/>
      <c r="J1104" s="182"/>
      <c r="K1104" s="182"/>
      <c r="L1104" s="182"/>
      <c r="M1104" s="182"/>
      <c r="N1104" s="182"/>
      <c r="O1104" s="182"/>
      <c r="P1104" s="182"/>
      <c r="Q1104" s="182"/>
      <c r="R1104" s="182"/>
      <c r="S1104" s="182"/>
      <c r="T1104" s="182"/>
    </row>
    <row r="1105" spans="9:20" ht="14.25" customHeight="1">
      <c r="I1105" s="182"/>
      <c r="J1105" s="182"/>
      <c r="K1105" s="182"/>
      <c r="L1105" s="182"/>
      <c r="M1105" s="182"/>
      <c r="N1105" s="182"/>
      <c r="O1105" s="182"/>
      <c r="P1105" s="182"/>
      <c r="Q1105" s="182"/>
      <c r="R1105" s="182"/>
      <c r="S1105" s="182"/>
      <c r="T1105" s="182"/>
    </row>
    <row r="1106" spans="9:20" ht="14.25" customHeight="1">
      <c r="I1106" s="182"/>
      <c r="J1106" s="182"/>
      <c r="K1106" s="182"/>
      <c r="L1106" s="182"/>
      <c r="M1106" s="182"/>
      <c r="N1106" s="182"/>
      <c r="O1106" s="182"/>
      <c r="P1106" s="182"/>
      <c r="Q1106" s="182"/>
      <c r="R1106" s="182"/>
      <c r="S1106" s="182"/>
      <c r="T1106" s="182"/>
    </row>
    <row r="1107" spans="9:20" ht="14.25" customHeight="1">
      <c r="I1107" s="182"/>
      <c r="J1107" s="182"/>
      <c r="K1107" s="182"/>
      <c r="L1107" s="182"/>
      <c r="M1107" s="182"/>
      <c r="N1107" s="182"/>
      <c r="O1107" s="182"/>
      <c r="P1107" s="182"/>
      <c r="Q1107" s="182"/>
      <c r="R1107" s="182"/>
      <c r="S1107" s="182"/>
      <c r="T1107" s="182"/>
    </row>
    <row r="1108" spans="9:20" ht="14.25" customHeight="1">
      <c r="I1108" s="182"/>
      <c r="J1108" s="182"/>
      <c r="K1108" s="182"/>
      <c r="L1108" s="182"/>
      <c r="M1108" s="182"/>
      <c r="N1108" s="182"/>
      <c r="O1108" s="182"/>
      <c r="P1108" s="182"/>
      <c r="Q1108" s="182"/>
      <c r="R1108" s="182"/>
      <c r="S1108" s="182"/>
      <c r="T1108" s="182"/>
    </row>
    <row r="1109" spans="9:20" ht="14.25" customHeight="1">
      <c r="I1109" s="182"/>
      <c r="J1109" s="182"/>
      <c r="K1109" s="182"/>
      <c r="L1109" s="182"/>
      <c r="M1109" s="182"/>
      <c r="N1109" s="182"/>
      <c r="O1109" s="182"/>
      <c r="P1109" s="182"/>
      <c r="Q1109" s="182"/>
      <c r="R1109" s="182"/>
      <c r="S1109" s="182"/>
      <c r="T1109" s="182"/>
    </row>
    <row r="1110" spans="9:20" ht="14.25" customHeight="1">
      <c r="I1110" s="182"/>
      <c r="J1110" s="182"/>
      <c r="K1110" s="182"/>
      <c r="L1110" s="182"/>
      <c r="M1110" s="182"/>
      <c r="N1110" s="182"/>
      <c r="O1110" s="182"/>
      <c r="P1110" s="182"/>
      <c r="Q1110" s="182"/>
      <c r="R1110" s="182"/>
      <c r="S1110" s="182"/>
      <c r="T1110" s="182"/>
    </row>
    <row r="1111" spans="9:20" ht="14.25" customHeight="1">
      <c r="I1111" s="182"/>
      <c r="J1111" s="182"/>
      <c r="K1111" s="182"/>
      <c r="L1111" s="182"/>
      <c r="M1111" s="182"/>
      <c r="N1111" s="182"/>
      <c r="O1111" s="182"/>
      <c r="P1111" s="182"/>
      <c r="Q1111" s="182"/>
      <c r="R1111" s="182"/>
      <c r="S1111" s="182"/>
      <c r="T1111" s="182"/>
    </row>
    <row r="1112" spans="9:20" ht="14.25" customHeight="1">
      <c r="I1112" s="182"/>
      <c r="J1112" s="182"/>
      <c r="K1112" s="182"/>
      <c r="L1112" s="182"/>
      <c r="M1112" s="182"/>
      <c r="N1112" s="182"/>
      <c r="O1112" s="182"/>
      <c r="P1112" s="182"/>
      <c r="Q1112" s="182"/>
      <c r="R1112" s="182"/>
      <c r="S1112" s="182"/>
      <c r="T1112" s="182"/>
    </row>
    <row r="1113" spans="9:20" ht="14.25" customHeight="1">
      <c r="I1113" s="182"/>
      <c r="J1113" s="182"/>
      <c r="K1113" s="182"/>
      <c r="L1113" s="182"/>
      <c r="M1113" s="182"/>
      <c r="N1113" s="182"/>
      <c r="O1113" s="182"/>
      <c r="P1113" s="182"/>
      <c r="Q1113" s="182"/>
      <c r="R1113" s="182"/>
      <c r="S1113" s="182"/>
      <c r="T1113" s="182"/>
    </row>
    <row r="1114" spans="9:20" ht="14.25" customHeight="1">
      <c r="I1114" s="182"/>
      <c r="J1114" s="182"/>
      <c r="K1114" s="182"/>
      <c r="L1114" s="182"/>
      <c r="M1114" s="182"/>
      <c r="N1114" s="182"/>
      <c r="O1114" s="182"/>
      <c r="P1114" s="182"/>
      <c r="Q1114" s="182"/>
      <c r="R1114" s="182"/>
      <c r="S1114" s="182"/>
      <c r="T1114" s="182"/>
    </row>
    <row r="1115" spans="9:20" ht="14.25" customHeight="1">
      <c r="I1115" s="182"/>
      <c r="J1115" s="182"/>
      <c r="K1115" s="182"/>
      <c r="L1115" s="182"/>
      <c r="M1115" s="182"/>
      <c r="N1115" s="182"/>
      <c r="O1115" s="182"/>
      <c r="P1115" s="182"/>
      <c r="Q1115" s="182"/>
      <c r="R1115" s="182"/>
      <c r="S1115" s="182"/>
      <c r="T1115" s="182"/>
    </row>
    <row r="1116" spans="9:20" ht="14.25" customHeight="1">
      <c r="I1116" s="182"/>
      <c r="J1116" s="182"/>
      <c r="K1116" s="182"/>
      <c r="L1116" s="182"/>
      <c r="M1116" s="182"/>
      <c r="N1116" s="182"/>
      <c r="O1116" s="182"/>
      <c r="P1116" s="182"/>
      <c r="Q1116" s="182"/>
      <c r="R1116" s="182"/>
      <c r="S1116" s="182"/>
      <c r="T1116" s="182"/>
    </row>
    <row r="1117" spans="9:20" ht="14.25" customHeight="1">
      <c r="I1117" s="182"/>
      <c r="J1117" s="182"/>
      <c r="K1117" s="182"/>
      <c r="L1117" s="182"/>
      <c r="M1117" s="182"/>
      <c r="N1117" s="182"/>
      <c r="O1117" s="182"/>
      <c r="P1117" s="182"/>
      <c r="Q1117" s="182"/>
      <c r="R1117" s="182"/>
      <c r="S1117" s="182"/>
      <c r="T1117" s="182"/>
    </row>
    <row r="1118" spans="9:20" ht="14.25" customHeight="1">
      <c r="I1118" s="182"/>
      <c r="J1118" s="182"/>
      <c r="K1118" s="182"/>
      <c r="L1118" s="182"/>
      <c r="M1118" s="182"/>
      <c r="N1118" s="182"/>
      <c r="O1118" s="182"/>
      <c r="P1118" s="182"/>
      <c r="Q1118" s="182"/>
      <c r="R1118" s="182"/>
      <c r="S1118" s="182"/>
      <c r="T1118" s="182"/>
    </row>
    <row r="1119" spans="9:20" ht="14.25" customHeight="1">
      <c r="I1119" s="182"/>
      <c r="J1119" s="182"/>
      <c r="K1119" s="182"/>
      <c r="L1119" s="182"/>
      <c r="M1119" s="182"/>
      <c r="N1119" s="182"/>
      <c r="O1119" s="182"/>
      <c r="P1119" s="182"/>
      <c r="Q1119" s="182"/>
      <c r="R1119" s="182"/>
      <c r="S1119" s="182"/>
      <c r="T1119" s="182"/>
    </row>
    <row r="1120" spans="9:20" ht="14.25" customHeight="1">
      <c r="I1120" s="182"/>
      <c r="J1120" s="182"/>
      <c r="K1120" s="182"/>
      <c r="L1120" s="182"/>
      <c r="M1120" s="182"/>
      <c r="N1120" s="182"/>
      <c r="O1120" s="182"/>
      <c r="P1120" s="182"/>
      <c r="Q1120" s="182"/>
      <c r="R1120" s="182"/>
      <c r="S1120" s="182"/>
      <c r="T1120" s="182"/>
    </row>
    <row r="1121" spans="9:20" ht="14.25" customHeight="1">
      <c r="I1121" s="182"/>
      <c r="J1121" s="182"/>
      <c r="K1121" s="182"/>
      <c r="L1121" s="182"/>
      <c r="M1121" s="182"/>
      <c r="N1121" s="182"/>
      <c r="O1121" s="182"/>
      <c r="P1121" s="182"/>
      <c r="Q1121" s="182"/>
      <c r="R1121" s="182"/>
      <c r="S1121" s="182"/>
      <c r="T1121" s="182"/>
    </row>
    <row r="1122" spans="9:20" ht="14.25" customHeight="1">
      <c r="I1122" s="182"/>
      <c r="J1122" s="182"/>
      <c r="K1122" s="182"/>
      <c r="L1122" s="182"/>
      <c r="M1122" s="182"/>
      <c r="N1122" s="182"/>
      <c r="O1122" s="182"/>
      <c r="P1122" s="182"/>
      <c r="Q1122" s="182"/>
      <c r="R1122" s="182"/>
      <c r="S1122" s="182"/>
      <c r="T1122" s="182"/>
    </row>
    <row r="1123" spans="9:20" ht="14.25" customHeight="1">
      <c r="I1123" s="182"/>
      <c r="J1123" s="182"/>
      <c r="K1123" s="182"/>
      <c r="L1123" s="182"/>
      <c r="M1123" s="182"/>
      <c r="N1123" s="182"/>
      <c r="O1123" s="182"/>
      <c r="P1123" s="182"/>
      <c r="Q1123" s="182"/>
      <c r="R1123" s="182"/>
      <c r="S1123" s="182"/>
      <c r="T1123" s="182"/>
    </row>
    <row r="1124" spans="9:20" ht="14.25" customHeight="1">
      <c r="I1124" s="182"/>
      <c r="J1124" s="182"/>
      <c r="K1124" s="182"/>
      <c r="L1124" s="182"/>
      <c r="M1124" s="182"/>
      <c r="N1124" s="182"/>
      <c r="O1124" s="182"/>
      <c r="P1124" s="182"/>
      <c r="Q1124" s="182"/>
      <c r="R1124" s="182"/>
      <c r="S1124" s="182"/>
      <c r="T1124" s="182"/>
    </row>
    <row r="1125" spans="9:20" ht="14.25" customHeight="1">
      <c r="I1125" s="182"/>
      <c r="J1125" s="182"/>
      <c r="K1125" s="182"/>
      <c r="L1125" s="182"/>
      <c r="M1125" s="182"/>
      <c r="N1125" s="182"/>
      <c r="O1125" s="182"/>
      <c r="P1125" s="182"/>
      <c r="Q1125" s="182"/>
      <c r="R1125" s="182"/>
      <c r="S1125" s="182"/>
      <c r="T1125" s="182"/>
    </row>
    <row r="1126" spans="9:20" ht="14.25" customHeight="1">
      <c r="I1126" s="182"/>
      <c r="J1126" s="182"/>
      <c r="K1126" s="182"/>
      <c r="L1126" s="182"/>
      <c r="M1126" s="182"/>
      <c r="N1126" s="182"/>
      <c r="O1126" s="182"/>
      <c r="P1126" s="182"/>
      <c r="Q1126" s="182"/>
      <c r="R1126" s="182"/>
      <c r="S1126" s="182"/>
      <c r="T1126" s="182"/>
    </row>
    <row r="1127" spans="9:20" ht="14.25" customHeight="1">
      <c r="I1127" s="182"/>
      <c r="J1127" s="182"/>
      <c r="K1127" s="182"/>
      <c r="L1127" s="182"/>
      <c r="M1127" s="182"/>
      <c r="N1127" s="182"/>
      <c r="O1127" s="182"/>
      <c r="P1127" s="182"/>
      <c r="Q1127" s="182"/>
      <c r="R1127" s="182"/>
      <c r="S1127" s="182"/>
      <c r="T1127" s="182"/>
    </row>
    <row r="1128" spans="9:20" ht="14.25" customHeight="1">
      <c r="I1128" s="182"/>
      <c r="J1128" s="182"/>
      <c r="K1128" s="182"/>
      <c r="L1128" s="182"/>
      <c r="M1128" s="182"/>
      <c r="N1128" s="182"/>
      <c r="O1128" s="182"/>
      <c r="P1128" s="182"/>
      <c r="Q1128" s="182"/>
      <c r="R1128" s="182"/>
      <c r="S1128" s="182"/>
      <c r="T1128" s="182"/>
    </row>
    <row r="1129" spans="9:20" ht="14.25" customHeight="1">
      <c r="I1129" s="182"/>
      <c r="J1129" s="182"/>
      <c r="K1129" s="182"/>
      <c r="L1129" s="182"/>
      <c r="M1129" s="182"/>
      <c r="N1129" s="182"/>
      <c r="O1129" s="182"/>
      <c r="P1129" s="182"/>
      <c r="Q1129" s="182"/>
      <c r="R1129" s="182"/>
      <c r="S1129" s="182"/>
      <c r="T1129" s="182"/>
    </row>
    <row r="1130" spans="9:20" ht="14.25" customHeight="1">
      <c r="I1130" s="182"/>
      <c r="J1130" s="182"/>
      <c r="K1130" s="182"/>
      <c r="L1130" s="182"/>
      <c r="M1130" s="182"/>
      <c r="N1130" s="182"/>
      <c r="O1130" s="182"/>
      <c r="P1130" s="182"/>
      <c r="Q1130" s="182"/>
      <c r="R1130" s="182"/>
      <c r="S1130" s="182"/>
      <c r="T1130" s="182"/>
    </row>
    <row r="1131" spans="9:20" ht="14.25" customHeight="1">
      <c r="J1131" s="182"/>
      <c r="K1131" s="182"/>
      <c r="L1131" s="182"/>
      <c r="M1131" s="182"/>
      <c r="N1131" s="182"/>
      <c r="O1131" s="182"/>
      <c r="P1131" s="182"/>
      <c r="Q1131" s="182"/>
      <c r="R1131" s="182"/>
      <c r="S1131" s="182"/>
      <c r="T1131" s="182"/>
    </row>
  </sheetData>
  <mergeCells count="22">
    <mergeCell ref="A61:H61"/>
    <mergeCell ref="A66:E66"/>
    <mergeCell ref="A67:H67"/>
    <mergeCell ref="A68:H68"/>
    <mergeCell ref="A74:H74"/>
    <mergeCell ref="A59:E59"/>
    <mergeCell ref="A9:H9"/>
    <mergeCell ref="A36:E36"/>
    <mergeCell ref="A37:G37"/>
    <mergeCell ref="A38:H38"/>
    <mergeCell ref="A43:E43"/>
    <mergeCell ref="A45:H45"/>
    <mergeCell ref="A52:H52"/>
    <mergeCell ref="A5:H5"/>
    <mergeCell ref="A44:G44"/>
    <mergeCell ref="A50:E50"/>
    <mergeCell ref="A51:G51"/>
    <mergeCell ref="E1:F2"/>
    <mergeCell ref="G1:H2"/>
    <mergeCell ref="E3:F4"/>
    <mergeCell ref="G3:H4"/>
    <mergeCell ref="A4:D4"/>
  </mergeCells>
  <pageMargins left="0.62992125984251968" right="0.23622047244094491" top="0.35433070866141736" bottom="0.35433070866141736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Planilla 1- CAIF</vt:lpstr>
      <vt:lpstr>Cargos Ocupados</vt:lpstr>
      <vt:lpstr>Gastos de Personal</vt:lpstr>
      <vt:lpstr>Planilla 4-Recursos Propios</vt:lpstr>
      <vt:lpstr>Planilla 5</vt:lpstr>
      <vt:lpstr>Planilla 6</vt:lpstr>
      <vt:lpstr>Anexo de Transferencias</vt:lpstr>
      <vt:lpstr>'Anexo de Transferencias'!Área_de_impresión</vt:lpstr>
      <vt:lpstr>'Planilla 1- CAIF'!Área_de_impresión</vt:lpstr>
      <vt:lpstr>'Planilla 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Usuario</cp:lastModifiedBy>
  <cp:lastPrinted>2025-10-17T11:27:25Z</cp:lastPrinted>
  <dcterms:created xsi:type="dcterms:W3CDTF">2019-02-12T20:57:31Z</dcterms:created>
  <dcterms:modified xsi:type="dcterms:W3CDTF">2026-02-27T14:22:05Z</dcterms:modified>
</cp:coreProperties>
</file>